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DieseArbeitsmappe" defaultThemeVersion="124226"/>
  <mc:AlternateContent xmlns:mc="http://schemas.openxmlformats.org/markup-compatibility/2006">
    <mc:Choice Requires="x15">
      <x15ac:absPath xmlns:x15ac="http://schemas.microsoft.com/office/spreadsheetml/2010/11/ac" url="\\f01\m15$\philipp.sauter\Desktop\"/>
    </mc:Choice>
  </mc:AlternateContent>
  <xr:revisionPtr revIDLastSave="0" documentId="13_ncr:1_{CAE81EB3-5853-4AC7-B4C0-334AECA72CF7}" xr6:coauthVersionLast="47" xr6:coauthVersionMax="47" xr10:uidLastSave="{00000000-0000-0000-0000-000000000000}"/>
  <bookViews>
    <workbookView xWindow="-110" yWindow="-110" windowWidth="25820" windowHeight="13900" xr2:uid="{00000000-000D-0000-FFFF-FFFF00000000}"/>
  </bookViews>
  <sheets>
    <sheet name="BM1 W&amp;D_W" sheetId="1" r:id="rId1"/>
  </sheets>
  <definedNames>
    <definedName name="_xlnm.Print_Area" localSheetId="0">'BM1 W&amp;D_W'!$A$1:$Y$58</definedName>
    <definedName name="_xlnm.Print_Titles" localSheetId="0">'BM1 W&amp;D_W'!$1:$5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 l="1"/>
  <c r="G10" i="1"/>
  <c r="I10" i="1"/>
  <c r="J10" i="1"/>
  <c r="K10" i="1"/>
  <c r="M10" i="1"/>
  <c r="E10" i="1"/>
  <c r="M9" i="1"/>
  <c r="F9" i="1"/>
  <c r="G9" i="1"/>
  <c r="I9" i="1"/>
  <c r="J9" i="1"/>
  <c r="K9" i="1"/>
  <c r="E9" i="1"/>
  <c r="M8" i="1"/>
  <c r="F8" i="1"/>
  <c r="G8" i="1"/>
  <c r="I8" i="1"/>
  <c r="J8" i="1"/>
  <c r="K8" i="1"/>
  <c r="E8" i="1"/>
  <c r="M11" i="1" l="1"/>
  <c r="K11" i="1"/>
  <c r="I11" i="1"/>
  <c r="G11" i="1"/>
  <c r="E11" i="1"/>
  <c r="Q38" i="1" l="1"/>
  <c r="Q36" i="1"/>
  <c r="Q32" i="1"/>
  <c r="Q30" i="1"/>
  <c r="Q26" i="1"/>
  <c r="Q24" i="1"/>
  <c r="Q20" i="1"/>
  <c r="U20" i="1" s="1"/>
  <c r="Q18" i="1"/>
  <c r="U18" i="1" s="1"/>
  <c r="Q16" i="1"/>
  <c r="U16" i="1" s="1"/>
  <c r="Q14" i="1"/>
  <c r="U14" i="1" s="1"/>
  <c r="AA18" i="1" l="1"/>
  <c r="AA16" i="1"/>
  <c r="U32" i="1"/>
  <c r="AA32" i="1" s="1"/>
  <c r="U30" i="1"/>
  <c r="AA30" i="1" s="1"/>
  <c r="AA20" i="1"/>
  <c r="U36" i="1" l="1"/>
  <c r="AA36" i="1" s="1"/>
  <c r="U24" i="1"/>
  <c r="U26" i="1"/>
  <c r="AA26" i="1" s="1"/>
  <c r="AA24" i="1" l="1"/>
  <c r="U42" i="1"/>
  <c r="AA14" i="1"/>
  <c r="Y14" i="1"/>
  <c r="U44" i="1" l="1"/>
</calcChain>
</file>

<file path=xl/sharedStrings.xml><?xml version="1.0" encoding="utf-8"?>
<sst xmlns="http://schemas.openxmlformats.org/spreadsheetml/2006/main" count="63" uniqueCount="51">
  <si>
    <t>Prüfungsfächer</t>
  </si>
  <si>
    <t>1. Lehrjahr</t>
  </si>
  <si>
    <t>2. Lehrjahr</t>
  </si>
  <si>
    <t>3. Lehrjahr</t>
  </si>
  <si>
    <t>Fachnote</t>
  </si>
  <si>
    <t>Berechnung Ø ERFA</t>
  </si>
  <si>
    <t>Gesamt Ø</t>
  </si>
  <si>
    <t>Schulischer Teil</t>
  </si>
  <si>
    <t>Prüfungs-note</t>
  </si>
  <si>
    <t>1. Sem</t>
  </si>
  <si>
    <t>2. Sem</t>
  </si>
  <si>
    <t>3. Sem</t>
  </si>
  <si>
    <t>4. Sem</t>
  </si>
  <si>
    <t>5. Sem</t>
  </si>
  <si>
    <t>6. Sem</t>
  </si>
  <si>
    <t>Gew.</t>
  </si>
  <si>
    <t>Anzahl ungenügende Fachnoten</t>
  </si>
  <si>
    <t>Hinweise Notenrechner</t>
  </si>
  <si>
    <t>Bestehensnormen</t>
  </si>
  <si>
    <t>Bildungszentrum für Wirtschaft Weinfelden</t>
  </si>
  <si>
    <t>§</t>
  </si>
  <si>
    <t>intern</t>
  </si>
  <si>
    <t>Berechnung negative Notenabweichung</t>
  </si>
  <si>
    <t>Summe der negativen Notenabweichungen</t>
  </si>
  <si>
    <t>Wirtschaft und Dienstleistungen</t>
  </si>
  <si>
    <t>Typ Wirtschaft</t>
  </si>
  <si>
    <t>1/9</t>
  </si>
  <si>
    <t>Mathematik</t>
  </si>
  <si>
    <t>Finanz- und Rechnungswesen</t>
  </si>
  <si>
    <t>Wirtschaft und Recht</t>
  </si>
  <si>
    <t>Geschichte und Politik</t>
  </si>
  <si>
    <t>Technik und Umwelt</t>
  </si>
  <si>
    <t>Interdisziplinäre Projektarbeit (IDPA)*</t>
  </si>
  <si>
    <t>Interdisziplinäres Arbeiten in den Fächern (IDAF)*</t>
  </si>
  <si>
    <t>Halbe Noten mit Punkt statt mit Komma eingeben (4.5 statt 4,5).</t>
  </si>
  <si>
    <r>
      <t xml:space="preserve">gemäss Rahmenlehrplan 2012 | </t>
    </r>
    <r>
      <rPr>
        <sz val="14"/>
        <color theme="5"/>
        <rFont val="Arial"/>
        <family val="2"/>
      </rPr>
      <t>für Klassen mit Schulstart ab 2023</t>
    </r>
  </si>
  <si>
    <t>BM1</t>
  </si>
  <si>
    <t>Deutsch</t>
  </si>
  <si>
    <t>Englisch</t>
  </si>
  <si>
    <t>Französisch</t>
  </si>
  <si>
    <t>Schwerpunktfächer</t>
  </si>
  <si>
    <t>Ergänzungsfächer</t>
  </si>
  <si>
    <t>Die Fachnote mit IDPA / IDAF wird nur angezeigt, wenn alle Einzelnoten eingegeben sind.*</t>
  </si>
  <si>
    <t>Dieser Notenrechner bildet nur die BM-Noten ab. Für den Erhalt des BM-Ausweises ist der erfolgreiche Abschluss des EFZ notwendig.</t>
  </si>
  <si>
    <t>Notenrechner Abschlussprüfung BM1</t>
  </si>
  <si>
    <t>Durchschnitt Semesternoten</t>
  </si>
  <si>
    <t>Anzahl ungenügende Semesternoten</t>
  </si>
  <si>
    <t>Die BM-Prüfung gilt als bestanden, wenn in der schulischen Abschlussprüfung die Bestehensnormen erfüllt sind:</t>
  </si>
  <si>
    <t>Die Gesamtnote beträgt mindestens 4.0, nicht mehr als zwei Fachnoten sind ungenügend und die Summe der negativen Notenabweichungen zur Note 4.0 beträgt nicht mehr als 2 Notenpunkte.</t>
  </si>
  <si>
    <r>
      <t xml:space="preserve">Interdisziplinär </t>
    </r>
    <r>
      <rPr>
        <sz val="8"/>
        <color rgb="FF637B85"/>
        <rFont val="Arial"/>
        <family val="2"/>
      </rPr>
      <t>(zählt nicht zur Promotion dazu)</t>
    </r>
  </si>
  <si>
    <t>Stand: 07.05.2024 / ohne Gewähr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</si>
</sst>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b/>
      <sz val="20"/>
      <color theme="1"/>
      <name val="Arial"/>
      <family val="2"/>
    </font>
    <font>
      <sz val="11"/>
      <color theme="1"/>
      <name val="Arial"/>
      <family val="2"/>
    </font>
    <font>
      <i/>
      <sz val="10"/>
      <color theme="5" tint="-0.249977111117893"/>
      <name val="Arial"/>
      <family val="2"/>
    </font>
    <font>
      <b/>
      <sz val="11"/>
      <color theme="1"/>
      <name val="Arial"/>
      <family val="2"/>
    </font>
    <font>
      <sz val="14"/>
      <color theme="1"/>
      <name val="Arial"/>
      <family val="2"/>
    </font>
    <font>
      <b/>
      <sz val="10"/>
      <color rgb="FF1E2528"/>
      <name val="Arial"/>
      <family val="2"/>
    </font>
    <font>
      <sz val="10"/>
      <color rgb="FF1E2528"/>
      <name val="Arial"/>
      <family val="2"/>
    </font>
    <font>
      <sz val="9"/>
      <color rgb="FF1E2528"/>
      <name val="Arial"/>
      <family val="2"/>
    </font>
    <font>
      <sz val="9"/>
      <color theme="0"/>
      <name val="Arial"/>
      <family val="2"/>
    </font>
    <font>
      <b/>
      <sz val="9"/>
      <color theme="0"/>
      <name val="Arial"/>
      <family val="2"/>
    </font>
    <font>
      <b/>
      <sz val="10"/>
      <color rgb="FFDCE3E9"/>
      <name val="Arial"/>
      <family val="2"/>
    </font>
    <font>
      <sz val="10"/>
      <color theme="1"/>
      <name val="Arial"/>
      <family val="2"/>
    </font>
    <font>
      <b/>
      <sz val="10"/>
      <color theme="1"/>
      <name val="Arial"/>
      <family val="2"/>
    </font>
    <font>
      <b/>
      <sz val="10"/>
      <color theme="0"/>
      <name val="Arial"/>
      <family val="2"/>
    </font>
    <font>
      <sz val="10"/>
      <name val="Arial"/>
      <family val="2"/>
    </font>
    <font>
      <sz val="9"/>
      <color theme="1"/>
      <name val="Arial"/>
      <family val="2"/>
    </font>
    <font>
      <sz val="12"/>
      <color theme="1"/>
      <name val="Arial"/>
      <family val="2"/>
    </font>
    <font>
      <b/>
      <sz val="14"/>
      <color theme="0"/>
      <name val="Arial"/>
      <family val="2"/>
    </font>
    <font>
      <b/>
      <sz val="20"/>
      <color rgb="FF1E2528"/>
      <name val="Arial"/>
      <family val="2"/>
    </font>
    <font>
      <sz val="14"/>
      <color rgb="FF1E2528"/>
      <name val="Arial"/>
      <family val="2"/>
    </font>
    <font>
      <sz val="10"/>
      <color theme="1"/>
      <name val="Wingdings"/>
      <charset val="2"/>
    </font>
    <font>
      <b/>
      <sz val="16"/>
      <color theme="1"/>
      <name val="Arial"/>
      <family val="2"/>
    </font>
    <font>
      <sz val="9"/>
      <color theme="1"/>
      <name val="Calibri"/>
      <family val="2"/>
      <scheme val="minor"/>
    </font>
    <font>
      <b/>
      <sz val="9"/>
      <color rgb="FFC00000"/>
      <name val="Calibri"/>
      <family val="2"/>
      <scheme val="minor"/>
    </font>
    <font>
      <sz val="9"/>
      <color rgb="FFC00000"/>
      <name val="Arial"/>
      <family val="2"/>
    </font>
    <font>
      <b/>
      <sz val="18"/>
      <color theme="0"/>
      <name val="Arial"/>
      <family val="2"/>
    </font>
    <font>
      <sz val="10"/>
      <color theme="0"/>
      <name val="Arial"/>
      <family val="2"/>
    </font>
    <font>
      <sz val="11"/>
      <color theme="0"/>
      <name val="Arial"/>
      <family val="2"/>
    </font>
    <font>
      <b/>
      <sz val="20"/>
      <color rgb="FF7EA5B4"/>
      <name val="Arial"/>
      <family val="2"/>
    </font>
    <font>
      <sz val="20"/>
      <color rgb="FF7EA5B4"/>
      <name val="Arial"/>
      <family val="2"/>
    </font>
    <font>
      <sz val="18"/>
      <color theme="1"/>
      <name val="Arial"/>
      <family val="2"/>
    </font>
    <font>
      <sz val="14"/>
      <color theme="5"/>
      <name val="Arial"/>
      <family val="2"/>
    </font>
    <font>
      <b/>
      <sz val="8"/>
      <color rgb="FF637B85"/>
      <name val="Arial"/>
      <family val="2"/>
    </font>
    <font>
      <b/>
      <sz val="8"/>
      <color rgb="FFDCE3E9"/>
      <name val="Arial"/>
      <family val="2"/>
    </font>
    <font>
      <sz val="8"/>
      <color theme="1"/>
      <name val="Arial"/>
      <family val="2"/>
    </font>
    <font>
      <b/>
      <sz val="8"/>
      <color theme="1"/>
      <name val="Arial"/>
      <family val="2"/>
    </font>
    <font>
      <b/>
      <sz val="8"/>
      <color theme="0"/>
      <name val="Arial"/>
      <family val="2"/>
    </font>
    <font>
      <sz val="8"/>
      <color rgb="FF1E2528"/>
      <name val="Arial"/>
      <family val="2"/>
    </font>
    <font>
      <sz val="8"/>
      <color rgb="FF637B85"/>
      <name val="Arial"/>
      <family val="2"/>
    </font>
  </fonts>
  <fills count="16">
    <fill>
      <patternFill patternType="none"/>
    </fill>
    <fill>
      <patternFill patternType="gray125"/>
    </fill>
    <fill>
      <patternFill patternType="solid">
        <fgColor theme="0"/>
        <bgColor indexed="64"/>
      </patternFill>
    </fill>
    <fill>
      <patternFill patternType="solid">
        <fgColor rgb="FFDCE3E9"/>
        <bgColor indexed="64"/>
      </patternFill>
    </fill>
    <fill>
      <patternFill patternType="solid">
        <fgColor rgb="FFA8BEC9"/>
        <bgColor indexed="64"/>
      </patternFill>
    </fill>
    <fill>
      <patternFill patternType="solid">
        <fgColor rgb="FF94B5C4"/>
        <bgColor indexed="64"/>
      </patternFill>
    </fill>
    <fill>
      <patternFill patternType="solid">
        <fgColor rgb="FF637B85"/>
        <bgColor indexed="64"/>
      </patternFill>
    </fill>
    <fill>
      <patternFill patternType="solid">
        <fgColor rgb="FF7EA5B4"/>
        <bgColor indexed="64"/>
      </patternFill>
    </fill>
    <fill>
      <patternFill patternType="solid">
        <fgColor rgb="FFF6F7F8"/>
        <bgColor indexed="64"/>
      </patternFill>
    </fill>
    <fill>
      <patternFill patternType="solid">
        <fgColor rgb="FF1E2528"/>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98">
    <xf numFmtId="0" fontId="0" fillId="0" borderId="0" xfId="0"/>
    <xf numFmtId="0" fontId="2" fillId="2" borderId="0" xfId="0" applyFont="1" applyFill="1"/>
    <xf numFmtId="0" fontId="3" fillId="2" borderId="0" xfId="0" applyFont="1" applyFill="1" applyAlignment="1">
      <alignment vertical="top"/>
    </xf>
    <xf numFmtId="0" fontId="4" fillId="2" borderId="0" xfId="0" applyFont="1" applyFill="1" applyAlignment="1">
      <alignment horizontal="center" vertical="center" wrapText="1"/>
    </xf>
    <xf numFmtId="164" fontId="2" fillId="2" borderId="0" xfId="0" applyNumberFormat="1" applyFont="1" applyFill="1"/>
    <xf numFmtId="164" fontId="6" fillId="2" borderId="0" xfId="0" applyNumberFormat="1" applyFont="1" applyFill="1" applyAlignment="1">
      <alignment horizontal="center" vertical="center"/>
    </xf>
    <xf numFmtId="0" fontId="6" fillId="2" borderId="0" xfId="0" applyFont="1" applyFill="1"/>
    <xf numFmtId="164" fontId="6" fillId="2" borderId="0" xfId="0" applyNumberFormat="1" applyFont="1" applyFill="1" applyAlignment="1">
      <alignment horizontal="center" vertical="center" wrapText="1"/>
    </xf>
    <xf numFmtId="0" fontId="8" fillId="2" borderId="0" xfId="0" applyFont="1" applyFill="1" applyAlignment="1">
      <alignment horizontal="center"/>
    </xf>
    <xf numFmtId="0" fontId="10" fillId="9" borderId="0" xfId="0" applyFont="1" applyFill="1" applyAlignment="1">
      <alignment horizontal="center" vertical="center" textRotation="90"/>
    </xf>
    <xf numFmtId="0" fontId="11" fillId="2" borderId="0" xfId="0" applyFont="1" applyFill="1" applyAlignment="1">
      <alignment horizontal="center" vertical="center"/>
    </xf>
    <xf numFmtId="0" fontId="12" fillId="2" borderId="0" xfId="0" applyFont="1" applyFill="1"/>
    <xf numFmtId="0" fontId="12" fillId="2" borderId="0" xfId="0" applyFont="1" applyFill="1" applyAlignment="1">
      <alignment horizontal="left" vertical="center"/>
    </xf>
    <xf numFmtId="164" fontId="13" fillId="2" borderId="0" xfId="0" applyNumberFormat="1" applyFont="1" applyFill="1" applyAlignment="1">
      <alignment horizontal="center" vertical="center"/>
    </xf>
    <xf numFmtId="164" fontId="13" fillId="2" borderId="0" xfId="0" applyNumberFormat="1" applyFont="1" applyFill="1" applyAlignment="1">
      <alignment horizontal="center" vertical="center" wrapText="1"/>
    </xf>
    <xf numFmtId="164" fontId="14" fillId="2" borderId="0" xfId="0" applyNumberFormat="1" applyFont="1" applyFill="1" applyAlignment="1">
      <alignment horizontal="center" vertical="center"/>
    </xf>
    <xf numFmtId="0" fontId="13" fillId="2" borderId="0" xfId="0" applyFont="1" applyFill="1" applyAlignment="1">
      <alignment horizontal="center" vertical="center" wrapText="1"/>
    </xf>
    <xf numFmtId="0" fontId="12" fillId="2" borderId="0" xfId="0" applyFont="1" applyFill="1" applyAlignment="1">
      <alignment horizontal="center" vertical="center"/>
    </xf>
    <xf numFmtId="0" fontId="12" fillId="3" borderId="0" xfId="0" applyFont="1" applyFill="1" applyAlignment="1">
      <alignment horizontal="left" vertical="center"/>
    </xf>
    <xf numFmtId="164" fontId="13" fillId="3" borderId="0" xfId="0" applyNumberFormat="1" applyFont="1" applyFill="1" applyAlignment="1" applyProtection="1">
      <alignment horizontal="center" vertical="center"/>
      <protection locked="0"/>
    </xf>
    <xf numFmtId="164" fontId="13" fillId="4" borderId="0" xfId="0" applyNumberFormat="1" applyFont="1" applyFill="1" applyAlignment="1">
      <alignment horizontal="center" vertical="center"/>
    </xf>
    <xf numFmtId="164" fontId="14" fillId="6" borderId="0" xfId="0" applyNumberFormat="1" applyFont="1" applyFill="1" applyAlignment="1">
      <alignment horizontal="center" vertical="center"/>
    </xf>
    <xf numFmtId="164" fontId="13" fillId="5" borderId="0" xfId="0" applyNumberFormat="1" applyFont="1" applyFill="1" applyAlignment="1" applyProtection="1">
      <alignment horizontal="center" vertical="center"/>
      <protection locked="0"/>
    </xf>
    <xf numFmtId="0" fontId="15" fillId="3" borderId="0" xfId="0" applyFont="1" applyFill="1" applyAlignment="1">
      <alignment horizontal="left" vertical="center"/>
    </xf>
    <xf numFmtId="0" fontId="12" fillId="2" borderId="0" xfId="0" applyFont="1" applyFill="1" applyAlignment="1">
      <alignment horizontal="center" vertical="center" wrapText="1"/>
    </xf>
    <xf numFmtId="164" fontId="12" fillId="2" borderId="0" xfId="0" applyNumberFormat="1" applyFont="1" applyFill="1"/>
    <xf numFmtId="0" fontId="7" fillId="2" borderId="0" xfId="0" applyFont="1" applyFill="1" applyAlignment="1">
      <alignment horizontal="center"/>
    </xf>
    <xf numFmtId="0" fontId="9" fillId="9" borderId="0" xfId="0" applyFont="1" applyFill="1" applyAlignment="1">
      <alignment vertical="center"/>
    </xf>
    <xf numFmtId="0" fontId="12" fillId="2" borderId="0" xfId="0" applyFont="1" applyFill="1" applyAlignment="1">
      <alignment vertical="center"/>
    </xf>
    <xf numFmtId="0" fontId="2" fillId="2" borderId="0" xfId="0" applyFont="1" applyFill="1" applyAlignment="1">
      <alignment vertical="center"/>
    </xf>
    <xf numFmtId="0" fontId="1" fillId="2" borderId="0" xfId="0" applyFont="1" applyFill="1" applyAlignment="1">
      <alignment horizontal="right"/>
    </xf>
    <xf numFmtId="0" fontId="18" fillId="6" borderId="0" xfId="0" applyFont="1" applyFill="1" applyAlignment="1">
      <alignment vertical="center"/>
    </xf>
    <xf numFmtId="0" fontId="5" fillId="6" borderId="0" xfId="0" applyFont="1" applyFill="1" applyAlignment="1">
      <alignment vertical="center"/>
    </xf>
    <xf numFmtId="0" fontId="8" fillId="6" borderId="0" xfId="0" applyFont="1" applyFill="1" applyAlignment="1">
      <alignment horizontal="center"/>
    </xf>
    <xf numFmtId="0" fontId="19" fillId="2" borderId="0" xfId="0" applyFont="1" applyFill="1"/>
    <xf numFmtId="0" fontId="20" fillId="2" borderId="0" xfId="0" applyFont="1" applyFill="1"/>
    <xf numFmtId="0" fontId="21" fillId="2" borderId="0" xfId="0" applyFont="1" applyFill="1" applyAlignment="1">
      <alignment horizontal="right"/>
    </xf>
    <xf numFmtId="0" fontId="13" fillId="8" borderId="0" xfId="0" applyFont="1" applyFill="1"/>
    <xf numFmtId="0" fontId="12" fillId="8" borderId="0" xfId="0" applyFont="1" applyFill="1"/>
    <xf numFmtId="0" fontId="12" fillId="8" borderId="0" xfId="0" applyFont="1" applyFill="1" applyAlignment="1">
      <alignment horizontal="center" vertical="center" wrapText="1"/>
    </xf>
    <xf numFmtId="164" fontId="12" fillId="8" borderId="0" xfId="0" applyNumberFormat="1" applyFont="1" applyFill="1"/>
    <xf numFmtId="0" fontId="7" fillId="8" borderId="0" xfId="0" applyFont="1" applyFill="1" applyAlignment="1">
      <alignment horizontal="center"/>
    </xf>
    <xf numFmtId="0" fontId="12" fillId="2" borderId="0" xfId="0" applyFont="1" applyFill="1" applyAlignment="1">
      <alignment wrapText="1"/>
    </xf>
    <xf numFmtId="164" fontId="12" fillId="2" borderId="0" xfId="0" applyNumberFormat="1" applyFont="1" applyFill="1" applyAlignment="1">
      <alignment wrapText="1"/>
    </xf>
    <xf numFmtId="0" fontId="7" fillId="2" borderId="0" xfId="0" applyFont="1" applyFill="1" applyAlignment="1">
      <alignment horizontal="center" wrapText="1"/>
    </xf>
    <xf numFmtId="0" fontId="12" fillId="8" borderId="0" xfId="0" applyFont="1" applyFill="1" applyAlignment="1">
      <alignment wrapText="1"/>
    </xf>
    <xf numFmtId="164" fontId="12" fillId="8" borderId="0" xfId="0" applyNumberFormat="1" applyFont="1" applyFill="1" applyAlignment="1">
      <alignment wrapText="1"/>
    </xf>
    <xf numFmtId="0" fontId="7" fillId="8" borderId="0" xfId="0" applyFont="1" applyFill="1" applyAlignment="1">
      <alignment horizontal="center" wrapText="1"/>
    </xf>
    <xf numFmtId="0" fontId="7" fillId="9" borderId="0" xfId="0" applyFont="1" applyFill="1" applyAlignment="1">
      <alignment horizontal="center" vertical="center"/>
    </xf>
    <xf numFmtId="164" fontId="6" fillId="2" borderId="0" xfId="0" applyNumberFormat="1" applyFont="1" applyFill="1" applyAlignment="1">
      <alignment horizontal="left" vertical="center"/>
    </xf>
    <xf numFmtId="0" fontId="14" fillId="9" borderId="0" xfId="0" applyFont="1" applyFill="1" applyAlignment="1">
      <alignment horizontal="center" vertical="center" wrapText="1"/>
    </xf>
    <xf numFmtId="0" fontId="2" fillId="11" borderId="0" xfId="0" applyFont="1" applyFill="1" applyAlignment="1">
      <alignment horizontal="center"/>
    </xf>
    <xf numFmtId="0" fontId="2" fillId="11" borderId="0" xfId="0" applyFont="1" applyFill="1" applyAlignment="1">
      <alignment horizontal="center" vertical="center"/>
    </xf>
    <xf numFmtId="0" fontId="22" fillId="12" borderId="0" xfId="0" applyFont="1" applyFill="1" applyAlignment="1">
      <alignment horizontal="center"/>
    </xf>
    <xf numFmtId="0" fontId="8" fillId="2" borderId="0" xfId="0" applyFont="1" applyFill="1" applyAlignment="1">
      <alignment horizontal="center" vertical="center"/>
    </xf>
    <xf numFmtId="49" fontId="8" fillId="8" borderId="0" xfId="0" applyNumberFormat="1" applyFont="1" applyFill="1" applyAlignment="1">
      <alignment horizontal="center" vertical="center"/>
    </xf>
    <xf numFmtId="0" fontId="23" fillId="2" borderId="0" xfId="0" applyFont="1" applyFill="1" applyAlignment="1">
      <alignment vertical="center"/>
    </xf>
    <xf numFmtId="0" fontId="23" fillId="2" borderId="0" xfId="0" applyFont="1" applyFill="1" applyAlignment="1">
      <alignment horizontal="right" vertical="center"/>
    </xf>
    <xf numFmtId="0" fontId="16" fillId="2" borderId="0" xfId="0" applyFont="1" applyFill="1" applyAlignment="1">
      <alignment vertical="center"/>
    </xf>
    <xf numFmtId="0" fontId="23" fillId="0" borderId="0" xfId="0" applyFont="1" applyAlignment="1">
      <alignment vertical="center"/>
    </xf>
    <xf numFmtId="1" fontId="24" fillId="10" borderId="0" xfId="0" applyNumberFormat="1" applyFont="1" applyFill="1" applyAlignment="1" applyProtection="1">
      <alignment horizontal="center" vertical="center"/>
      <protection hidden="1"/>
    </xf>
    <xf numFmtId="0" fontId="25" fillId="2" borderId="0" xfId="0" applyFont="1" applyFill="1" applyAlignment="1">
      <alignment vertical="center"/>
    </xf>
    <xf numFmtId="164" fontId="24" fillId="10" borderId="0" xfId="0" applyNumberFormat="1" applyFont="1" applyFill="1" applyAlignment="1" applyProtection="1">
      <alignment horizontal="center" vertical="center"/>
      <protection hidden="1"/>
    </xf>
    <xf numFmtId="0" fontId="26" fillId="9" borderId="0" xfId="0" applyFont="1" applyFill="1" applyAlignment="1">
      <alignment horizontal="center" vertical="center"/>
    </xf>
    <xf numFmtId="0" fontId="26" fillId="2" borderId="0" xfId="0" applyFont="1" applyFill="1" applyAlignment="1">
      <alignment horizontal="center" vertical="center"/>
    </xf>
    <xf numFmtId="0" fontId="27" fillId="2" borderId="0" xfId="0" applyFont="1" applyFill="1"/>
    <xf numFmtId="0" fontId="14" fillId="2" borderId="0" xfId="0" applyFont="1" applyFill="1"/>
    <xf numFmtId="0" fontId="14" fillId="2" borderId="0" xfId="0" applyFont="1" applyFill="1" applyAlignment="1">
      <alignment horizontal="center" vertical="center" wrapText="1"/>
    </xf>
    <xf numFmtId="0" fontId="28" fillId="2" borderId="0" xfId="0" applyFont="1" applyFill="1"/>
    <xf numFmtId="0" fontId="29" fillId="2" borderId="0" xfId="0" applyFont="1" applyFill="1"/>
    <xf numFmtId="0" fontId="30" fillId="2" borderId="0" xfId="0" applyFont="1" applyFill="1"/>
    <xf numFmtId="0" fontId="31" fillId="2" borderId="0" xfId="0" applyFont="1" applyFill="1"/>
    <xf numFmtId="0" fontId="17" fillId="11" borderId="0" xfId="0" applyFont="1" applyFill="1" applyAlignment="1">
      <alignment textRotation="90" wrapText="1"/>
    </xf>
    <xf numFmtId="0" fontId="17" fillId="11" borderId="0" xfId="0" applyFont="1" applyFill="1"/>
    <xf numFmtId="0" fontId="33" fillId="2" borderId="0" xfId="0" applyFont="1" applyFill="1" applyAlignment="1">
      <alignment horizontal="left"/>
    </xf>
    <xf numFmtId="164" fontId="13" fillId="13" borderId="0" xfId="0" applyNumberFormat="1" applyFont="1" applyFill="1" applyAlignment="1">
      <alignment horizontal="center" vertical="center"/>
    </xf>
    <xf numFmtId="164" fontId="13" fillId="14" borderId="0" xfId="0" applyNumberFormat="1" applyFont="1" applyFill="1" applyAlignment="1">
      <alignment horizontal="center" vertical="center"/>
    </xf>
    <xf numFmtId="164" fontId="13" fillId="15" borderId="0" xfId="0" applyNumberFormat="1" applyFont="1" applyFill="1" applyAlignment="1">
      <alignment horizontal="center" vertical="center"/>
    </xf>
    <xf numFmtId="0" fontId="34" fillId="2" borderId="0" xfId="0" applyFont="1" applyFill="1" applyAlignment="1">
      <alignment horizontal="center" vertical="center"/>
    </xf>
    <xf numFmtId="0" fontId="35" fillId="2" borderId="0" xfId="0" applyFont="1" applyFill="1"/>
    <xf numFmtId="0" fontId="35" fillId="2" borderId="0" xfId="0" applyFont="1" applyFill="1" applyAlignment="1">
      <alignment horizontal="left" vertical="center"/>
    </xf>
    <xf numFmtId="164" fontId="36" fillId="8" borderId="0" xfId="0" applyNumberFormat="1" applyFont="1" applyFill="1" applyAlignment="1">
      <alignment horizontal="center" vertical="center"/>
    </xf>
    <xf numFmtId="164" fontId="36" fillId="2" borderId="0" xfId="0" applyNumberFormat="1" applyFont="1" applyFill="1" applyAlignment="1">
      <alignment horizontal="center" vertical="center"/>
    </xf>
    <xf numFmtId="164" fontId="36" fillId="2" borderId="0" xfId="0" applyNumberFormat="1" applyFont="1" applyFill="1" applyAlignment="1">
      <alignment horizontal="center" vertical="center" wrapText="1"/>
    </xf>
    <xf numFmtId="164" fontId="37" fillId="2" borderId="0" xfId="0" applyNumberFormat="1" applyFont="1" applyFill="1" applyAlignment="1">
      <alignment horizontal="center" vertical="center"/>
    </xf>
    <xf numFmtId="0" fontId="38" fillId="2" borderId="0" xfId="0" applyFont="1" applyFill="1" applyAlignment="1">
      <alignment horizontal="center"/>
    </xf>
    <xf numFmtId="0" fontId="36" fillId="2" borderId="0" xfId="0" applyFont="1" applyFill="1" applyAlignment="1">
      <alignment horizontal="center" vertical="center" wrapText="1"/>
    </xf>
    <xf numFmtId="0" fontId="35" fillId="11" borderId="0" xfId="0" applyFont="1" applyFill="1" applyAlignment="1">
      <alignment textRotation="90" wrapText="1"/>
    </xf>
    <xf numFmtId="0" fontId="14" fillId="9" borderId="0" xfId="0" applyFont="1" applyFill="1" applyAlignment="1">
      <alignment horizontal="center" vertical="center" wrapText="1"/>
    </xf>
    <xf numFmtId="0" fontId="2" fillId="11" borderId="0" xfId="0" applyFont="1" applyFill="1" applyAlignment="1">
      <alignment horizontal="center" vertical="center"/>
    </xf>
    <xf numFmtId="49" fontId="8" fillId="8" borderId="0" xfId="0" applyNumberFormat="1" applyFont="1" applyFill="1" applyAlignment="1">
      <alignment horizontal="center" vertical="center"/>
    </xf>
    <xf numFmtId="0" fontId="13" fillId="8" borderId="0" xfId="0" applyFont="1" applyFill="1" applyAlignment="1">
      <alignment horizontal="center" vertical="center" textRotation="90" wrapText="1"/>
    </xf>
    <xf numFmtId="0" fontId="12" fillId="2" borderId="0" xfId="0" applyFont="1" applyFill="1" applyAlignment="1">
      <alignment horizontal="left" wrapText="1"/>
    </xf>
    <xf numFmtId="164" fontId="14" fillId="6" borderId="0" xfId="0" applyNumberFormat="1" applyFont="1" applyFill="1" applyAlignment="1">
      <alignment horizontal="center" vertical="center"/>
    </xf>
    <xf numFmtId="164" fontId="14" fillId="7" borderId="0" xfId="0" applyNumberFormat="1" applyFont="1" applyFill="1" applyAlignment="1">
      <alignment horizontal="center" vertical="center"/>
    </xf>
    <xf numFmtId="0" fontId="12" fillId="3" borderId="0" xfId="0" applyFont="1" applyFill="1" applyAlignment="1">
      <alignment horizontal="left" vertical="center"/>
    </xf>
    <xf numFmtId="164" fontId="13" fillId="4" borderId="0" xfId="0" applyNumberFormat="1" applyFont="1" applyFill="1" applyAlignment="1">
      <alignment horizontal="center" vertical="center"/>
    </xf>
    <xf numFmtId="164" fontId="13" fillId="3" borderId="0" xfId="0" applyNumberFormat="1" applyFont="1" applyFill="1" applyAlignment="1" applyProtection="1">
      <alignment horizontal="center" vertical="center"/>
      <protection locked="0"/>
    </xf>
  </cellXfs>
  <cellStyles count="1">
    <cellStyle name="Standard" xfId="0" builtinId="0"/>
  </cellStyles>
  <dxfs count="27">
    <dxf>
      <font>
        <b/>
        <i val="0"/>
        <color rgb="FFFF0000"/>
      </font>
      <fill>
        <patternFill>
          <bgColor theme="9" tint="0.59996337778862885"/>
        </patternFill>
      </fill>
    </dxf>
    <dxf>
      <font>
        <color rgb="FF006100"/>
      </font>
      <fill>
        <patternFill>
          <bgColor rgb="FFC6EFCE"/>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6F7F8"/>
      <color rgb="FF637B85"/>
      <color rgb="FF7EA5B4"/>
      <color rgb="FF94B5C4"/>
      <color rgb="FF1E2528"/>
      <color rgb="FFA8BE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23</xdr:col>
      <xdr:colOff>128470</xdr:colOff>
      <xdr:row>0</xdr:row>
      <xdr:rowOff>49131</xdr:rowOff>
    </xdr:from>
    <xdr:to>
      <xdr:col>24</xdr:col>
      <xdr:colOff>821677</xdr:colOff>
      <xdr:row>0</xdr:row>
      <xdr:rowOff>399049</xdr:rowOff>
    </xdr:to>
    <xdr:pic>
      <xdr:nvPicPr>
        <xdr:cNvPr id="1079" name="Grafik 7" descr="KTG_Logo_Verw_42mm.wmf">
          <a:extLst>
            <a:ext uri="{FF2B5EF4-FFF2-40B4-BE49-F238E27FC236}">
              <a16:creationId xmlns:a16="http://schemas.microsoft.com/office/drawing/2014/main" id="{00000000-0008-0000-0000-000037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9733" y="49131"/>
          <a:ext cx="1027073" cy="34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60156</xdr:colOff>
      <xdr:row>13</xdr:row>
      <xdr:rowOff>10027</xdr:rowOff>
    </xdr:from>
    <xdr:to>
      <xdr:col>23</xdr:col>
      <xdr:colOff>240156</xdr:colOff>
      <xdr:row>39</xdr:row>
      <xdr:rowOff>211666</xdr:rowOff>
    </xdr:to>
    <xdr:sp macro="" textlink="">
      <xdr:nvSpPr>
        <xdr:cNvPr id="6" name="Geschweifte Klammer rechts 5">
          <a:extLst>
            <a:ext uri="{FF2B5EF4-FFF2-40B4-BE49-F238E27FC236}">
              <a16:creationId xmlns:a16="http://schemas.microsoft.com/office/drawing/2014/main" id="{BB331D55-C8E1-4834-B02E-CF8A8420523F}"/>
            </a:ext>
          </a:extLst>
        </xdr:cNvPr>
        <xdr:cNvSpPr/>
      </xdr:nvSpPr>
      <xdr:spPr>
        <a:xfrm>
          <a:off x="10061406" y="7201402"/>
          <a:ext cx="180000" cy="2859114"/>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de-CH" sz="1100"/>
        </a:p>
      </xdr:txBody>
    </xdr:sp>
    <xdr:clientData/>
  </xdr:twoCellAnchor>
  <xdr:twoCellAnchor>
    <xdr:from>
      <xdr:col>23</xdr:col>
      <xdr:colOff>60156</xdr:colOff>
      <xdr:row>13</xdr:row>
      <xdr:rowOff>10027</xdr:rowOff>
    </xdr:from>
    <xdr:to>
      <xdr:col>23</xdr:col>
      <xdr:colOff>240156</xdr:colOff>
      <xdr:row>39</xdr:row>
      <xdr:rowOff>211666</xdr:rowOff>
    </xdr:to>
    <xdr:sp macro="" textlink="">
      <xdr:nvSpPr>
        <xdr:cNvPr id="7" name="Geschweifte Klammer rechts 6">
          <a:extLst>
            <a:ext uri="{FF2B5EF4-FFF2-40B4-BE49-F238E27FC236}">
              <a16:creationId xmlns:a16="http://schemas.microsoft.com/office/drawing/2014/main" id="{DD132B8E-7C59-4EB9-B99E-9028311A8B9D}"/>
            </a:ext>
          </a:extLst>
        </xdr:cNvPr>
        <xdr:cNvSpPr/>
      </xdr:nvSpPr>
      <xdr:spPr>
        <a:xfrm>
          <a:off x="10061406" y="7201402"/>
          <a:ext cx="180000" cy="2859114"/>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de-CH"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M62"/>
  <sheetViews>
    <sheetView showGridLines="0" showRowColHeaders="0" tabSelected="1" zoomScale="97" zoomScaleNormal="97" workbookViewId="0">
      <selection activeCell="I40" sqref="I40"/>
    </sheetView>
  </sheetViews>
  <sheetFormatPr baseColWidth="10" defaultColWidth="11.453125" defaultRowHeight="14" x14ac:dyDescent="0.3"/>
  <cols>
    <col min="1" max="1" width="11.453125" style="1"/>
    <col min="2" max="2" width="0.81640625" style="1" customWidth="1"/>
    <col min="3" max="3" width="52.453125" style="1" customWidth="1"/>
    <col min="4" max="4" width="2.26953125" style="1" customWidth="1"/>
    <col min="5" max="5" width="8.453125" style="1" customWidth="1"/>
    <col min="6" max="6" width="0.81640625" style="1" customWidth="1"/>
    <col min="7" max="7" width="8.453125" style="1" customWidth="1"/>
    <col min="8" max="8" width="2.26953125" style="1" customWidth="1"/>
    <col min="9" max="9" width="8.453125" style="1" customWidth="1"/>
    <col min="10" max="10" width="0.81640625" style="1" customWidth="1"/>
    <col min="11" max="11" width="8.453125" style="1" customWidth="1"/>
    <col min="12" max="12" width="2.26953125" style="1" customWidth="1"/>
    <col min="13" max="13" width="8.453125" style="1" customWidth="1"/>
    <col min="14" max="14" width="0.81640625" style="1" customWidth="1"/>
    <col min="15" max="15" width="8.453125" style="1" customWidth="1"/>
    <col min="16" max="16" width="2.26953125" style="1" customWidth="1"/>
    <col min="17" max="17" width="12.7265625" style="1" customWidth="1"/>
    <col min="18" max="18" width="0.81640625" style="1" customWidth="1"/>
    <col min="19" max="19" width="11.453125" style="1"/>
    <col min="20" max="20" width="2.26953125" style="1" customWidth="1"/>
    <col min="21" max="21" width="11.453125" style="1"/>
    <col min="22" max="22" width="0.81640625" style="1" customWidth="1"/>
    <col min="23" max="23" width="3.453125" style="8" bestFit="1" customWidth="1"/>
    <col min="24" max="24" width="5" style="1" customWidth="1"/>
    <col min="25" max="25" width="13" style="1" customWidth="1"/>
    <col min="26" max="26" width="11.453125" style="1"/>
    <col min="27" max="27" width="11.453125" style="51" hidden="1" customWidth="1"/>
    <col min="28" max="28" width="11.453125" style="1"/>
    <col min="29" max="39" width="0" style="1" hidden="1" customWidth="1"/>
    <col min="40" max="16384" width="11.453125" style="1"/>
  </cols>
  <sheetData>
    <row r="1" spans="1:39" ht="39.75" customHeight="1" x14ac:dyDescent="0.4">
      <c r="A1" s="31" t="s">
        <v>19</v>
      </c>
      <c r="B1" s="32"/>
      <c r="C1" s="32"/>
      <c r="D1" s="32"/>
      <c r="E1" s="32"/>
      <c r="F1" s="32"/>
      <c r="G1" s="32"/>
      <c r="H1" s="32"/>
      <c r="I1" s="32"/>
      <c r="J1" s="32"/>
      <c r="K1" s="32"/>
      <c r="L1" s="32"/>
      <c r="M1" s="32"/>
      <c r="N1" s="32"/>
      <c r="O1" s="32"/>
      <c r="P1" s="32"/>
      <c r="Q1" s="32"/>
      <c r="R1" s="32"/>
      <c r="S1" s="32"/>
      <c r="T1" s="32"/>
      <c r="U1" s="32"/>
      <c r="V1" s="32"/>
      <c r="W1" s="33"/>
      <c r="X1" s="32"/>
      <c r="Y1" s="32"/>
      <c r="AA1" s="53" t="s">
        <v>21</v>
      </c>
      <c r="AC1" s="1">
        <v>6</v>
      </c>
      <c r="AD1" s="1">
        <v>5.5</v>
      </c>
      <c r="AE1" s="1">
        <v>5</v>
      </c>
      <c r="AF1" s="1">
        <v>4.5</v>
      </c>
      <c r="AG1" s="1">
        <v>4</v>
      </c>
      <c r="AH1" s="1">
        <v>3.5</v>
      </c>
      <c r="AI1" s="1">
        <v>3</v>
      </c>
      <c r="AJ1" s="1">
        <v>2.5</v>
      </c>
      <c r="AK1" s="1">
        <v>2</v>
      </c>
      <c r="AL1" s="1">
        <v>1.5</v>
      </c>
      <c r="AM1" s="1">
        <v>1</v>
      </c>
    </row>
    <row r="2" spans="1:39" ht="7.5" customHeight="1" x14ac:dyDescent="0.3"/>
    <row r="3" spans="1:39" ht="26.25" customHeight="1" x14ac:dyDescent="0.5">
      <c r="A3" s="34" t="s">
        <v>44</v>
      </c>
      <c r="H3" s="69" t="s">
        <v>24</v>
      </c>
      <c r="S3" s="8"/>
      <c r="U3" s="30"/>
      <c r="Y3" s="30"/>
      <c r="AA3" s="72"/>
    </row>
    <row r="4" spans="1:39" ht="25" x14ac:dyDescent="0.5">
      <c r="A4" s="35" t="s">
        <v>35</v>
      </c>
      <c r="H4" s="70" t="s">
        <v>25</v>
      </c>
      <c r="I4" s="71"/>
      <c r="S4" s="8"/>
      <c r="AA4" s="72"/>
    </row>
    <row r="5" spans="1:39" ht="40" customHeight="1" x14ac:dyDescent="0.3">
      <c r="A5" s="2"/>
      <c r="AA5" s="72"/>
    </row>
    <row r="6" spans="1:39" s="68" customFormat="1" ht="31.5" customHeight="1" x14ac:dyDescent="0.35">
      <c r="A6" s="63" t="s">
        <v>36</v>
      </c>
      <c r="B6" s="64"/>
      <c r="C6" s="65"/>
      <c r="D6" s="66"/>
      <c r="E6" s="88" t="s">
        <v>1</v>
      </c>
      <c r="F6" s="88"/>
      <c r="G6" s="88"/>
      <c r="H6" s="67"/>
      <c r="I6" s="88" t="s">
        <v>2</v>
      </c>
      <c r="J6" s="88"/>
      <c r="K6" s="88"/>
      <c r="L6" s="67"/>
      <c r="M6" s="88" t="s">
        <v>3</v>
      </c>
      <c r="N6" s="88"/>
      <c r="O6" s="88"/>
      <c r="P6" s="67"/>
      <c r="Q6" s="50" t="s">
        <v>5</v>
      </c>
      <c r="R6" s="67"/>
      <c r="S6" s="50" t="s">
        <v>8</v>
      </c>
      <c r="T6" s="67"/>
      <c r="U6" s="50" t="s">
        <v>4</v>
      </c>
      <c r="V6" s="67"/>
      <c r="W6" s="9" t="s">
        <v>15</v>
      </c>
      <c r="X6" s="67"/>
      <c r="Y6" s="50" t="s">
        <v>6</v>
      </c>
      <c r="AA6" s="73" t="s">
        <v>22</v>
      </c>
    </row>
    <row r="7" spans="1:39" ht="6" customHeight="1" x14ac:dyDescent="0.3">
      <c r="A7" s="10"/>
      <c r="B7" s="11"/>
      <c r="C7" s="12"/>
      <c r="D7" s="11"/>
      <c r="E7" s="13"/>
      <c r="F7" s="11"/>
      <c r="G7" s="13"/>
      <c r="H7" s="13"/>
      <c r="I7" s="13"/>
      <c r="J7" s="11"/>
      <c r="K7" s="13"/>
      <c r="L7" s="13"/>
      <c r="M7" s="13"/>
      <c r="N7" s="13"/>
      <c r="O7" s="13"/>
      <c r="P7" s="14"/>
      <c r="Q7" s="13"/>
      <c r="R7" s="13"/>
      <c r="S7" s="13"/>
      <c r="T7" s="14"/>
      <c r="U7" s="15"/>
      <c r="V7" s="13"/>
      <c r="X7" s="15"/>
      <c r="Y7" s="16"/>
      <c r="AA7" s="72"/>
    </row>
    <row r="8" spans="1:39" ht="32.25" hidden="1" customHeight="1" x14ac:dyDescent="0.3">
      <c r="A8" s="10"/>
      <c r="B8" s="11"/>
      <c r="C8" s="12" t="s">
        <v>45</v>
      </c>
      <c r="D8" s="11"/>
      <c r="E8" s="76" t="str">
        <f>IF(COUNT(E$14:E$32)=7,ROUND(AVERAGE(E$14:E$32),1),"")</f>
        <v/>
      </c>
      <c r="F8" s="76" t="str">
        <f t="shared" ref="F8:K8" si="0">IF(COUNT(F$14:F$32)=7,ROUND(AVERAGE(F$14:F$32),1),"")</f>
        <v/>
      </c>
      <c r="G8" s="76" t="str">
        <f t="shared" si="0"/>
        <v/>
      </c>
      <c r="H8" s="76"/>
      <c r="I8" s="76" t="str">
        <f t="shared" si="0"/>
        <v/>
      </c>
      <c r="J8" s="76" t="str">
        <f t="shared" si="0"/>
        <v/>
      </c>
      <c r="K8" s="76" t="str">
        <f t="shared" si="0"/>
        <v/>
      </c>
      <c r="L8" s="76"/>
      <c r="M8" s="76" t="str">
        <f>IF(COUNT(M$14:M$32)=6,ROUND(AVERAGE(M$14:M$32),1),"")</f>
        <v/>
      </c>
      <c r="N8" s="13"/>
      <c r="O8" s="13"/>
      <c r="P8" s="14"/>
      <c r="Q8" s="13"/>
      <c r="R8" s="13"/>
      <c r="S8" s="13"/>
      <c r="T8" s="14"/>
      <c r="U8" s="15"/>
      <c r="V8" s="13"/>
      <c r="X8" s="15"/>
      <c r="Y8" s="16"/>
      <c r="AA8" s="72"/>
    </row>
    <row r="9" spans="1:39" ht="32.25" hidden="1" customHeight="1" x14ac:dyDescent="0.3">
      <c r="A9" s="10"/>
      <c r="B9" s="11"/>
      <c r="C9" s="12" t="s">
        <v>46</v>
      </c>
      <c r="D9" s="11"/>
      <c r="E9" s="75" t="str">
        <f>IF(COUNT(E$14:E$32)=7,COUNTIFS(E$14:E$32,"&lt;4"),"")</f>
        <v/>
      </c>
      <c r="F9" s="75" t="str">
        <f t="shared" ref="F9:K9" si="1">IF(COUNT(F$14:F$32)=7,COUNTIFS(F$14:F$32,"&lt;4"),"")</f>
        <v/>
      </c>
      <c r="G9" s="75" t="str">
        <f t="shared" si="1"/>
        <v/>
      </c>
      <c r="H9" s="75"/>
      <c r="I9" s="75" t="str">
        <f t="shared" si="1"/>
        <v/>
      </c>
      <c r="J9" s="75" t="str">
        <f t="shared" si="1"/>
        <v/>
      </c>
      <c r="K9" s="75" t="str">
        <f t="shared" si="1"/>
        <v/>
      </c>
      <c r="L9" s="75"/>
      <c r="M9" s="75" t="str">
        <f>IF(COUNT(M$14:M$32)=6,COUNTIFS(M$14:M$32,"&lt;4"),"")</f>
        <v/>
      </c>
      <c r="N9" s="13"/>
      <c r="O9" s="13"/>
      <c r="P9" s="14"/>
      <c r="Q9" s="13"/>
      <c r="R9" s="13"/>
      <c r="S9" s="13"/>
      <c r="T9" s="14"/>
      <c r="U9" s="15"/>
      <c r="V9" s="13"/>
      <c r="X9" s="15"/>
      <c r="Y9" s="16"/>
      <c r="AA9" s="72"/>
    </row>
    <row r="10" spans="1:39" ht="32.25" hidden="1" customHeight="1" x14ac:dyDescent="0.3">
      <c r="A10" s="10"/>
      <c r="B10" s="11"/>
      <c r="C10" s="12" t="s">
        <v>23</v>
      </c>
      <c r="D10" s="11"/>
      <c r="E10" s="77">
        <f>IF(AND(E14&gt;0,E14&lt;4),4-E14,0)+IF(AND(E16&gt;0,E16&lt;4),4-E16,0)+IF(AND(E18&gt;0,E18&lt;4),4-E18,0)+IF(AND(E20&gt;0,E20&lt;4),4-E20,0)+IF(AND(E24&gt;0,E24&lt;4),4-E24,0)+IF(AND(E26&gt;0,E26&lt;4),4-E26,0)+IF(AND(E30&gt;0,E30&lt;4),4-E30,0)+IF(AND(E32&gt;0,E32&lt;4),4-E32,0)</f>
        <v>0</v>
      </c>
      <c r="F10" s="77">
        <f t="shared" ref="F10:M10" si="2">IF(AND(F14&gt;0,F14&lt;4),4-F14,0)+IF(AND(F16&gt;0,F16&lt;4),4-F16,0)+IF(AND(F18&gt;0,F18&lt;4),4-F18,0)+IF(AND(F20&gt;0,F20&lt;4),4-F20,0)+IF(AND(F24&gt;0,F24&lt;4),4-F24,0)+IF(AND(F26&gt;0,F26&lt;4),4-F26,0)+IF(AND(F30&gt;0,F30&lt;4),4-F30,0)+IF(AND(F32&gt;0,F32&lt;4),4-F32,0)</f>
        <v>0</v>
      </c>
      <c r="G10" s="77">
        <f t="shared" si="2"/>
        <v>0</v>
      </c>
      <c r="H10" s="77"/>
      <c r="I10" s="77">
        <f t="shared" si="2"/>
        <v>0</v>
      </c>
      <c r="J10" s="77">
        <f t="shared" si="2"/>
        <v>0</v>
      </c>
      <c r="K10" s="77">
        <f t="shared" si="2"/>
        <v>0</v>
      </c>
      <c r="L10" s="77"/>
      <c r="M10" s="77">
        <f t="shared" si="2"/>
        <v>0</v>
      </c>
      <c r="N10" s="13"/>
      <c r="O10" s="13"/>
      <c r="P10" s="14"/>
      <c r="Q10" s="13"/>
      <c r="R10" s="13"/>
      <c r="S10" s="13"/>
      <c r="T10" s="14"/>
      <c r="U10" s="15"/>
      <c r="V10" s="13"/>
      <c r="X10" s="15"/>
      <c r="Y10" s="16"/>
      <c r="AA10" s="72"/>
    </row>
    <row r="11" spans="1:39" s="79" customFormat="1" ht="10.5" x14ac:dyDescent="0.2">
      <c r="A11" s="78"/>
      <c r="C11" s="80"/>
      <c r="E11" s="81" t="str">
        <f>IF(OR(E8="",E9=""),"",IF(AND(E8&gt;=4,E9&lt;=2,E10&lt;=2),"def","prov"))</f>
        <v/>
      </c>
      <c r="G11" s="81" t="str">
        <f>IF(OR(G8="",G9=""),"",IF(AND(G8&gt;=4,G9&lt;=2,G10&lt;=2),"def","prov"))</f>
        <v/>
      </c>
      <c r="H11" s="82"/>
      <c r="I11" s="81" t="str">
        <f>IF(OR(I8="",I9=""),"",IF(AND(I8&gt;=4,I9&lt;=2,I10&lt;=2),"def","prov"))</f>
        <v/>
      </c>
      <c r="K11" s="81" t="str">
        <f>IF(OR(K8="",K9=""),"",IF(AND(K8&gt;=4,K9&lt;=2,K10&lt;=2),"def","prov"))</f>
        <v/>
      </c>
      <c r="L11" s="82"/>
      <c r="M11" s="81" t="str">
        <f>IF(OR(M8="",M9=""),"",IF(AND(M8&gt;=4,M9&lt;=2,M10&lt;=2),"def","prov"))</f>
        <v/>
      </c>
      <c r="N11" s="82"/>
      <c r="O11" s="82"/>
      <c r="P11" s="83"/>
      <c r="Q11" s="82"/>
      <c r="R11" s="82"/>
      <c r="S11" s="82"/>
      <c r="T11" s="83"/>
      <c r="U11" s="84"/>
      <c r="V11" s="82"/>
      <c r="W11" s="85"/>
      <c r="X11" s="84"/>
      <c r="Y11" s="86"/>
      <c r="AA11" s="87"/>
    </row>
    <row r="12" spans="1:39" ht="6" customHeight="1" x14ac:dyDescent="0.3">
      <c r="A12" s="10"/>
      <c r="B12" s="11"/>
      <c r="C12" s="12"/>
      <c r="D12" s="11"/>
      <c r="E12" s="13"/>
      <c r="F12" s="11"/>
      <c r="G12" s="13"/>
      <c r="H12" s="13"/>
      <c r="I12" s="13"/>
      <c r="J12" s="11"/>
      <c r="K12" s="13"/>
      <c r="L12" s="13"/>
      <c r="M12" s="13"/>
      <c r="N12" s="13"/>
      <c r="O12" s="13"/>
      <c r="P12" s="14"/>
      <c r="Q12" s="13"/>
      <c r="R12" s="13"/>
      <c r="S12" s="13"/>
      <c r="T12" s="14"/>
      <c r="U12" s="15"/>
      <c r="V12" s="13"/>
      <c r="X12" s="15"/>
      <c r="Y12" s="16"/>
      <c r="AA12" s="72"/>
    </row>
    <row r="13" spans="1:39" ht="23.25" customHeight="1" x14ac:dyDescent="0.3">
      <c r="A13" s="17"/>
      <c r="B13" s="11"/>
      <c r="C13" s="49" t="s">
        <v>0</v>
      </c>
      <c r="D13" s="11"/>
      <c r="E13" s="5" t="s">
        <v>9</v>
      </c>
      <c r="F13" s="6"/>
      <c r="G13" s="5" t="s">
        <v>10</v>
      </c>
      <c r="H13" s="5"/>
      <c r="I13" s="5" t="s">
        <v>11</v>
      </c>
      <c r="J13" s="6"/>
      <c r="K13" s="5" t="s">
        <v>12</v>
      </c>
      <c r="L13" s="5"/>
      <c r="M13" s="5" t="s">
        <v>13</v>
      </c>
      <c r="N13" s="6"/>
      <c r="O13" s="5" t="s">
        <v>14</v>
      </c>
      <c r="Q13" s="5"/>
      <c r="R13" s="5"/>
      <c r="S13" s="5"/>
      <c r="T13" s="7"/>
      <c r="U13" s="5"/>
      <c r="V13" s="5"/>
      <c r="W13" s="54"/>
      <c r="X13" s="5"/>
      <c r="Y13" s="5"/>
    </row>
    <row r="14" spans="1:39" ht="17.25" customHeight="1" x14ac:dyDescent="0.3">
      <c r="A14" s="91" t="s">
        <v>7</v>
      </c>
      <c r="B14" s="11"/>
      <c r="C14" s="18" t="s">
        <v>37</v>
      </c>
      <c r="D14" s="11"/>
      <c r="E14" s="19"/>
      <c r="F14" s="11"/>
      <c r="G14" s="19"/>
      <c r="H14" s="13"/>
      <c r="I14" s="19"/>
      <c r="J14" s="11"/>
      <c r="K14" s="19"/>
      <c r="L14" s="14"/>
      <c r="M14" s="19"/>
      <c r="N14" s="11"/>
      <c r="O14" s="19"/>
      <c r="Q14" s="20" t="str">
        <f>IFERROR(ROUND(AVERAGE(E14:O14)*2,0)/2,"")</f>
        <v/>
      </c>
      <c r="R14" s="13"/>
      <c r="S14" s="22"/>
      <c r="T14" s="14"/>
      <c r="U14" s="21" t="str">
        <f>IF(COUNT(Q14,S14)&lt;&gt;2,"",ROUND(AVERAGE(Q14,S14)*2,0)/2)</f>
        <v/>
      </c>
      <c r="V14" s="13"/>
      <c r="W14" s="55" t="s">
        <v>26</v>
      </c>
      <c r="X14" s="15"/>
      <c r="Y14" s="94" t="str">
        <f>IF(COUNT(S14,S16,S18,S20,S24,S26,U14,U16,U18,U20,U24,U26,U30,U32,U36)&lt;&gt;15,"",ROUND(AVERAGE(U14:U40),1))</f>
        <v/>
      </c>
      <c r="AA14" s="51" t="str">
        <f>IF(ISNUMBER(U14),IF(U14-4&lt;0,U14-4,0),"")</f>
        <v/>
      </c>
    </row>
    <row r="15" spans="1:39" ht="6" customHeight="1" x14ac:dyDescent="0.3">
      <c r="A15" s="91"/>
      <c r="B15" s="11"/>
      <c r="C15" s="12"/>
      <c r="D15" s="11"/>
      <c r="E15" s="13"/>
      <c r="F15" s="11"/>
      <c r="G15" s="13"/>
      <c r="H15" s="13"/>
      <c r="I15" s="13"/>
      <c r="J15" s="11"/>
      <c r="K15" s="13"/>
      <c r="L15" s="14"/>
      <c r="Q15" s="13"/>
      <c r="R15" s="13"/>
      <c r="S15" s="13"/>
      <c r="T15" s="14"/>
      <c r="U15" s="15"/>
      <c r="V15" s="13"/>
      <c r="W15" s="54"/>
      <c r="X15" s="15"/>
      <c r="Y15" s="94"/>
    </row>
    <row r="16" spans="1:39" ht="17.25" customHeight="1" x14ac:dyDescent="0.3">
      <c r="A16" s="91"/>
      <c r="B16" s="11"/>
      <c r="C16" s="18" t="s">
        <v>39</v>
      </c>
      <c r="D16" s="11"/>
      <c r="E16" s="19"/>
      <c r="F16" s="11"/>
      <c r="G16" s="19"/>
      <c r="H16" s="13"/>
      <c r="I16" s="19"/>
      <c r="J16" s="11"/>
      <c r="K16" s="19"/>
      <c r="L16" s="14"/>
      <c r="M16" s="19"/>
      <c r="N16" s="11"/>
      <c r="O16" s="19"/>
      <c r="Q16" s="20" t="str">
        <f>IFERROR(ROUND(AVERAGE(E16:O16)*2,0)/2,"")</f>
        <v/>
      </c>
      <c r="R16" s="13"/>
      <c r="S16" s="22"/>
      <c r="T16" s="14"/>
      <c r="U16" s="21" t="str">
        <f>IF(COUNT(Q16,S16)&lt;&gt;2,"",ROUND(AVERAGE(Q16,S16)*2,0)/2)</f>
        <v/>
      </c>
      <c r="V16" s="13"/>
      <c r="W16" s="55" t="s">
        <v>26</v>
      </c>
      <c r="X16" s="15"/>
      <c r="Y16" s="94"/>
      <c r="AA16" s="51" t="str">
        <f>IF(ISNUMBER(U16),IF(U16-4&lt;0,U16-4,0),"")</f>
        <v/>
      </c>
    </row>
    <row r="17" spans="1:27" ht="6" customHeight="1" x14ac:dyDescent="0.3">
      <c r="A17" s="91"/>
      <c r="B17" s="11"/>
      <c r="C17" s="12"/>
      <c r="D17" s="11"/>
      <c r="E17" s="13"/>
      <c r="F17" s="11"/>
      <c r="G17" s="13"/>
      <c r="H17" s="13"/>
      <c r="I17" s="13"/>
      <c r="J17" s="11"/>
      <c r="K17" s="13"/>
      <c r="L17" s="14"/>
      <c r="Q17" s="13"/>
      <c r="R17" s="13"/>
      <c r="S17" s="13"/>
      <c r="T17" s="14"/>
      <c r="U17" s="15"/>
      <c r="V17" s="13"/>
      <c r="W17" s="54"/>
      <c r="X17" s="15"/>
      <c r="Y17" s="94"/>
    </row>
    <row r="18" spans="1:27" ht="17.25" customHeight="1" x14ac:dyDescent="0.3">
      <c r="A18" s="91"/>
      <c r="B18" s="11"/>
      <c r="C18" s="18" t="s">
        <v>38</v>
      </c>
      <c r="D18" s="11"/>
      <c r="E18" s="19"/>
      <c r="F18" s="11"/>
      <c r="G18" s="19"/>
      <c r="H18" s="13"/>
      <c r="I18" s="19"/>
      <c r="J18" s="11"/>
      <c r="K18" s="19"/>
      <c r="L18" s="14"/>
      <c r="M18" s="19"/>
      <c r="N18" s="11"/>
      <c r="O18" s="19"/>
      <c r="Q18" s="20" t="str">
        <f>IFERROR(ROUND(AVERAGE(E18:O18)*2,0)/2,"")</f>
        <v/>
      </c>
      <c r="R18" s="13"/>
      <c r="S18" s="22"/>
      <c r="T18" s="14"/>
      <c r="U18" s="21" t="str">
        <f>IF(COUNT(Q18,S18)&lt;&gt;2,"",ROUND(AVERAGE(Q18,S18)*2,0)/2)</f>
        <v/>
      </c>
      <c r="V18" s="13"/>
      <c r="W18" s="55" t="s">
        <v>26</v>
      </c>
      <c r="X18" s="15"/>
      <c r="Y18" s="94"/>
      <c r="AA18" s="51" t="str">
        <f>IF(ISNUMBER(U18),IF(U18-4&lt;0,U18-4,0),"")</f>
        <v/>
      </c>
    </row>
    <row r="19" spans="1:27" ht="6" customHeight="1" x14ac:dyDescent="0.3">
      <c r="A19" s="91"/>
      <c r="B19" s="11"/>
      <c r="C19" s="12"/>
      <c r="D19" s="11"/>
      <c r="E19" s="13"/>
      <c r="F19" s="11"/>
      <c r="G19" s="13"/>
      <c r="H19" s="13"/>
      <c r="I19" s="13"/>
      <c r="J19" s="11"/>
      <c r="K19" s="13"/>
      <c r="L19" s="14"/>
      <c r="Q19" s="13"/>
      <c r="R19" s="13"/>
      <c r="S19" s="13"/>
      <c r="T19" s="14"/>
      <c r="U19" s="15"/>
      <c r="V19" s="13"/>
      <c r="W19" s="54"/>
      <c r="X19" s="15"/>
      <c r="Y19" s="94"/>
    </row>
    <row r="20" spans="1:27" ht="17.25" customHeight="1" x14ac:dyDescent="0.3">
      <c r="A20" s="91"/>
      <c r="B20" s="11"/>
      <c r="C20" s="18" t="s">
        <v>27</v>
      </c>
      <c r="D20" s="11"/>
      <c r="E20" s="19"/>
      <c r="F20" s="11"/>
      <c r="G20" s="19"/>
      <c r="H20" s="13"/>
      <c r="I20" s="19"/>
      <c r="J20" s="11"/>
      <c r="K20" s="19"/>
      <c r="L20" s="14"/>
      <c r="Q20" s="20" t="str">
        <f>IFERROR(ROUND(AVERAGE(E20:O20)*2,0)/2,"")</f>
        <v/>
      </c>
      <c r="R20" s="13"/>
      <c r="S20" s="22"/>
      <c r="T20" s="14"/>
      <c r="U20" s="21" t="str">
        <f>IF(COUNT(Q20,S20)&lt;&gt;2,"",ROUND(AVERAGE(Q20,S20)*2,0)/2)</f>
        <v/>
      </c>
      <c r="V20" s="13"/>
      <c r="W20" s="55" t="s">
        <v>26</v>
      </c>
      <c r="X20" s="15"/>
      <c r="Y20" s="94"/>
      <c r="AA20" s="51" t="str">
        <f>IF(ISNUMBER(U20),IF(U20-4&lt;0,U20-4,0),"")</f>
        <v/>
      </c>
    </row>
    <row r="21" spans="1:27" ht="6" customHeight="1" x14ac:dyDescent="0.3">
      <c r="A21" s="91"/>
      <c r="B21" s="11"/>
      <c r="C21" s="12"/>
      <c r="D21" s="11"/>
      <c r="E21" s="13"/>
      <c r="F21" s="11"/>
      <c r="G21" s="13"/>
      <c r="H21" s="13"/>
      <c r="I21" s="13"/>
      <c r="J21" s="11"/>
      <c r="K21" s="13"/>
      <c r="L21" s="14"/>
      <c r="Q21" s="13"/>
      <c r="R21" s="13"/>
      <c r="S21" s="13"/>
      <c r="T21" s="14"/>
      <c r="U21" s="15"/>
      <c r="V21" s="13"/>
      <c r="W21" s="54"/>
      <c r="X21" s="15"/>
      <c r="Y21" s="94"/>
    </row>
    <row r="22" spans="1:27" ht="18" customHeight="1" x14ac:dyDescent="0.3">
      <c r="A22" s="91"/>
      <c r="B22" s="11"/>
      <c r="C22" s="74" t="s">
        <v>40</v>
      </c>
      <c r="D22" s="11"/>
      <c r="E22" s="13"/>
      <c r="F22" s="11"/>
      <c r="G22" s="13"/>
      <c r="H22" s="13"/>
      <c r="I22" s="13"/>
      <c r="J22" s="11"/>
      <c r="K22" s="13"/>
      <c r="L22" s="14"/>
      <c r="Q22" s="13"/>
      <c r="R22" s="13"/>
      <c r="S22" s="13"/>
      <c r="T22" s="14"/>
      <c r="U22" s="15"/>
      <c r="V22" s="13"/>
      <c r="W22" s="54"/>
      <c r="X22" s="15"/>
      <c r="Y22" s="94"/>
    </row>
    <row r="23" spans="1:27" ht="6" customHeight="1" x14ac:dyDescent="0.3">
      <c r="A23" s="91"/>
      <c r="B23" s="11"/>
      <c r="C23" s="12"/>
      <c r="D23" s="11"/>
      <c r="E23" s="13"/>
      <c r="F23" s="11"/>
      <c r="G23" s="13"/>
      <c r="H23" s="13"/>
      <c r="I23" s="13"/>
      <c r="J23" s="11"/>
      <c r="K23" s="13"/>
      <c r="L23" s="14"/>
      <c r="Q23" s="13"/>
      <c r="R23" s="13"/>
      <c r="S23" s="13"/>
      <c r="T23" s="14"/>
      <c r="U23" s="15"/>
      <c r="V23" s="13"/>
      <c r="W23" s="54"/>
      <c r="X23" s="15"/>
      <c r="Y23" s="94"/>
    </row>
    <row r="24" spans="1:27" ht="17.25" customHeight="1" x14ac:dyDescent="0.3">
      <c r="A24" s="91"/>
      <c r="B24" s="11"/>
      <c r="C24" s="23" t="s">
        <v>28</v>
      </c>
      <c r="D24" s="11"/>
      <c r="E24" s="19"/>
      <c r="F24" s="11"/>
      <c r="G24" s="19"/>
      <c r="H24" s="13"/>
      <c r="I24" s="19"/>
      <c r="J24" s="11"/>
      <c r="K24" s="19"/>
      <c r="L24" s="13"/>
      <c r="M24" s="19"/>
      <c r="N24" s="11"/>
      <c r="O24" s="19"/>
      <c r="Q24" s="20" t="str">
        <f>IFERROR(ROUND(AVERAGE(E24:O24)*2,0)/2,"")</f>
        <v/>
      </c>
      <c r="R24" s="14"/>
      <c r="S24" s="22"/>
      <c r="T24" s="13"/>
      <c r="U24" s="21" t="str">
        <f>IF(COUNT(Q24,S24)&lt;&gt;2,"",ROUND(AVERAGE(Q24,S24)*2,0)/2)</f>
        <v/>
      </c>
      <c r="V24" s="14"/>
      <c r="W24" s="55" t="s">
        <v>26</v>
      </c>
      <c r="X24" s="15"/>
      <c r="Y24" s="94"/>
      <c r="AA24" s="51" t="str">
        <f>IF(ISNUMBER(U24),IF(U24-4&lt;0,U24-4,0),"")</f>
        <v/>
      </c>
    </row>
    <row r="25" spans="1:27" ht="6" customHeight="1" x14ac:dyDescent="0.3">
      <c r="A25" s="91"/>
      <c r="B25" s="11"/>
      <c r="C25" s="12"/>
      <c r="D25" s="11"/>
      <c r="E25" s="13"/>
      <c r="F25" s="11"/>
      <c r="G25" s="13"/>
      <c r="H25" s="13"/>
      <c r="I25" s="13"/>
      <c r="J25" s="11"/>
      <c r="K25" s="13"/>
      <c r="L25" s="14"/>
      <c r="Q25" s="13"/>
      <c r="R25" s="13"/>
      <c r="S25" s="13"/>
      <c r="T25" s="14"/>
      <c r="U25" s="15"/>
      <c r="V25" s="13"/>
      <c r="W25" s="54"/>
      <c r="X25" s="15"/>
      <c r="Y25" s="94"/>
    </row>
    <row r="26" spans="1:27" ht="17.25" customHeight="1" x14ac:dyDescent="0.3">
      <c r="A26" s="91"/>
      <c r="B26" s="11"/>
      <c r="C26" s="23" t="s">
        <v>29</v>
      </c>
      <c r="D26" s="11"/>
      <c r="E26" s="19"/>
      <c r="F26" s="11"/>
      <c r="G26" s="19"/>
      <c r="H26" s="13"/>
      <c r="I26" s="19"/>
      <c r="J26" s="11"/>
      <c r="K26" s="19"/>
      <c r="L26" s="13"/>
      <c r="M26" s="19"/>
      <c r="N26" s="11"/>
      <c r="O26" s="19"/>
      <c r="Q26" s="20" t="str">
        <f>IFERROR(ROUND(AVERAGE(E26:O26)*2,0)/2,"")</f>
        <v/>
      </c>
      <c r="R26" s="14"/>
      <c r="S26" s="22"/>
      <c r="T26" s="13"/>
      <c r="U26" s="21" t="str">
        <f>IF(COUNT(Q26,S26)&lt;&gt;2,"",ROUND(AVERAGE(Q26,S26)*2,0)/2)</f>
        <v/>
      </c>
      <c r="V26" s="14"/>
      <c r="W26" s="55" t="s">
        <v>26</v>
      </c>
      <c r="X26" s="15"/>
      <c r="Y26" s="94"/>
      <c r="AA26" s="51" t="str">
        <f>IF(ISNUMBER(U26),IF(U26-4&lt;0,U26-4,0),"")</f>
        <v/>
      </c>
    </row>
    <row r="27" spans="1:27" ht="6" customHeight="1" x14ac:dyDescent="0.3">
      <c r="A27" s="91"/>
      <c r="B27" s="11"/>
      <c r="C27" s="12"/>
      <c r="D27" s="11"/>
      <c r="E27" s="13"/>
      <c r="F27" s="11"/>
      <c r="G27" s="13"/>
      <c r="H27" s="13"/>
      <c r="I27" s="13"/>
      <c r="J27" s="11"/>
      <c r="K27" s="13"/>
      <c r="L27" s="14"/>
      <c r="Q27" s="13"/>
      <c r="R27" s="13"/>
      <c r="S27" s="13"/>
      <c r="T27" s="14"/>
      <c r="U27" s="15"/>
      <c r="V27" s="13"/>
      <c r="W27" s="54"/>
      <c r="X27" s="15"/>
      <c r="Y27" s="94"/>
    </row>
    <row r="28" spans="1:27" ht="18" customHeight="1" x14ac:dyDescent="0.3">
      <c r="A28" s="91"/>
      <c r="B28" s="11"/>
      <c r="C28" s="74" t="s">
        <v>41</v>
      </c>
      <c r="D28" s="11"/>
      <c r="E28" s="13"/>
      <c r="F28" s="11"/>
      <c r="G28" s="13"/>
      <c r="H28" s="13"/>
      <c r="I28" s="13"/>
      <c r="J28" s="11"/>
      <c r="K28" s="13"/>
      <c r="L28" s="14"/>
      <c r="Q28" s="13"/>
      <c r="R28" s="13"/>
      <c r="S28" s="13"/>
      <c r="T28" s="14"/>
      <c r="U28" s="15"/>
      <c r="V28" s="13"/>
      <c r="W28" s="54"/>
      <c r="X28" s="15"/>
      <c r="Y28" s="94"/>
    </row>
    <row r="29" spans="1:27" ht="6" customHeight="1" x14ac:dyDescent="0.3">
      <c r="A29" s="91"/>
      <c r="B29" s="11"/>
      <c r="C29" s="12"/>
      <c r="D29" s="11"/>
      <c r="E29" s="13"/>
      <c r="F29" s="11"/>
      <c r="G29" s="13"/>
      <c r="H29" s="13"/>
      <c r="I29" s="13"/>
      <c r="J29" s="11"/>
      <c r="K29" s="13"/>
      <c r="L29" s="14"/>
      <c r="Q29" s="13"/>
      <c r="R29" s="13"/>
      <c r="S29" s="13"/>
      <c r="T29" s="14"/>
      <c r="U29" s="15"/>
      <c r="V29" s="13"/>
      <c r="W29" s="54"/>
      <c r="X29" s="15"/>
      <c r="Y29" s="94"/>
    </row>
    <row r="30" spans="1:27" ht="17.25" customHeight="1" x14ac:dyDescent="0.3">
      <c r="A30" s="91"/>
      <c r="B30" s="11"/>
      <c r="C30" s="23" t="s">
        <v>30</v>
      </c>
      <c r="D30" s="11"/>
      <c r="E30" s="13"/>
      <c r="F30" s="13"/>
      <c r="G30" s="13"/>
      <c r="H30" s="13"/>
      <c r="I30" s="19"/>
      <c r="J30" s="11"/>
      <c r="K30" s="19"/>
      <c r="L30" s="14"/>
      <c r="M30" s="19"/>
      <c r="N30" s="11"/>
      <c r="O30" s="19"/>
      <c r="Q30" s="20" t="str">
        <f>IFERROR(ROUND(AVERAGE(E30:O30)*2,0)/2,"")</f>
        <v/>
      </c>
      <c r="R30" s="13"/>
      <c r="S30" s="13"/>
      <c r="T30" s="14"/>
      <c r="U30" s="21" t="str">
        <f>IF(Q30="","",Q30)</f>
        <v/>
      </c>
      <c r="V30" s="13"/>
      <c r="W30" s="55" t="s">
        <v>26</v>
      </c>
      <c r="X30" s="15"/>
      <c r="Y30" s="94"/>
      <c r="AA30" s="51" t="str">
        <f>IF(ISNUMBER(U30),IF(U30-4&lt;0,U30-4,0),"")</f>
        <v/>
      </c>
    </row>
    <row r="31" spans="1:27" ht="6" customHeight="1" x14ac:dyDescent="0.3">
      <c r="A31" s="91"/>
      <c r="B31" s="11"/>
      <c r="C31" s="12"/>
      <c r="D31" s="11"/>
      <c r="E31" s="13"/>
      <c r="F31" s="11"/>
      <c r="G31" s="13"/>
      <c r="H31" s="13"/>
      <c r="I31" s="13"/>
      <c r="J31" s="11"/>
      <c r="K31" s="13"/>
      <c r="L31" s="14"/>
      <c r="Q31" s="13"/>
      <c r="R31" s="13"/>
      <c r="S31" s="13"/>
      <c r="T31" s="14"/>
      <c r="U31" s="15"/>
      <c r="V31" s="13"/>
      <c r="W31" s="54"/>
      <c r="X31" s="15"/>
      <c r="Y31" s="94"/>
    </row>
    <row r="32" spans="1:27" ht="17.25" customHeight="1" x14ac:dyDescent="0.3">
      <c r="A32" s="91"/>
      <c r="B32" s="11"/>
      <c r="C32" s="23" t="s">
        <v>31</v>
      </c>
      <c r="D32" s="11"/>
      <c r="E32" s="19"/>
      <c r="F32" s="11"/>
      <c r="G32" s="19"/>
      <c r="H32" s="13"/>
      <c r="I32" s="13"/>
      <c r="J32" s="13"/>
      <c r="K32" s="13"/>
      <c r="L32" s="14"/>
      <c r="M32" s="13"/>
      <c r="N32" s="13"/>
      <c r="O32" s="13"/>
      <c r="Q32" s="20" t="str">
        <f>IFERROR(ROUND(AVERAGE(E32:O32)*2,0)/2,"")</f>
        <v/>
      </c>
      <c r="R32" s="13"/>
      <c r="S32" s="13"/>
      <c r="T32" s="14"/>
      <c r="U32" s="21" t="str">
        <f>IF(Q32="","",Q32)</f>
        <v/>
      </c>
      <c r="V32" s="13"/>
      <c r="W32" s="55" t="s">
        <v>26</v>
      </c>
      <c r="X32" s="15"/>
      <c r="Y32" s="94"/>
      <c r="AA32" s="51" t="str">
        <f>IF(ISNUMBER(U32),IF(U32-4&lt;0,U32-4,0),"")</f>
        <v/>
      </c>
    </row>
    <row r="33" spans="1:27" ht="6" customHeight="1" x14ac:dyDescent="0.3">
      <c r="A33" s="91"/>
      <c r="B33" s="11"/>
      <c r="C33" s="12"/>
      <c r="D33" s="11"/>
      <c r="E33" s="13"/>
      <c r="F33" s="11"/>
      <c r="G33" s="13"/>
      <c r="H33" s="13"/>
      <c r="I33" s="13"/>
      <c r="J33" s="11"/>
      <c r="K33" s="13"/>
      <c r="L33" s="13"/>
      <c r="M33" s="13"/>
      <c r="N33" s="11"/>
      <c r="O33" s="13"/>
      <c r="P33" s="14"/>
      <c r="Q33" s="13"/>
      <c r="R33" s="13"/>
      <c r="S33" s="13"/>
      <c r="T33" s="14"/>
      <c r="U33" s="15"/>
      <c r="V33" s="13"/>
      <c r="W33" s="54"/>
      <c r="X33" s="15"/>
      <c r="Y33" s="94"/>
    </row>
    <row r="34" spans="1:27" ht="18" customHeight="1" x14ac:dyDescent="0.3">
      <c r="A34" s="91"/>
      <c r="B34" s="11"/>
      <c r="C34" s="74" t="s">
        <v>49</v>
      </c>
      <c r="D34" s="11"/>
      <c r="E34" s="13"/>
      <c r="F34" s="11"/>
      <c r="G34" s="13"/>
      <c r="H34" s="13"/>
      <c r="I34" s="13"/>
      <c r="J34" s="11"/>
      <c r="K34" s="13"/>
      <c r="L34" s="14"/>
      <c r="Q34" s="13"/>
      <c r="R34" s="13"/>
      <c r="S34" s="13"/>
      <c r="T34" s="14"/>
      <c r="U34" s="15"/>
      <c r="V34" s="13"/>
      <c r="W34" s="54"/>
      <c r="X34" s="15"/>
      <c r="Y34" s="94"/>
    </row>
    <row r="35" spans="1:27" ht="6" customHeight="1" x14ac:dyDescent="0.3">
      <c r="A35" s="91"/>
      <c r="B35" s="11"/>
      <c r="C35" s="12"/>
      <c r="D35" s="11"/>
      <c r="E35" s="13"/>
      <c r="F35" s="11"/>
      <c r="G35" s="13"/>
      <c r="H35" s="13"/>
      <c r="I35" s="13"/>
      <c r="J35" s="11"/>
      <c r="K35" s="13"/>
      <c r="L35" s="14"/>
      <c r="Q35" s="13"/>
      <c r="R35" s="13"/>
      <c r="S35" s="13"/>
      <c r="T35" s="14"/>
      <c r="U35" s="15"/>
      <c r="V35" s="13"/>
      <c r="W35" s="54"/>
      <c r="X35" s="15"/>
      <c r="Y35" s="94"/>
    </row>
    <row r="36" spans="1:27" ht="17.25" customHeight="1" x14ac:dyDescent="0.3">
      <c r="A36" s="91"/>
      <c r="B36" s="11"/>
      <c r="C36" s="23" t="s">
        <v>32</v>
      </c>
      <c r="D36" s="11"/>
      <c r="E36" s="13"/>
      <c r="F36" s="13"/>
      <c r="G36" s="13"/>
      <c r="H36" s="13"/>
      <c r="I36" s="13"/>
      <c r="J36" s="13"/>
      <c r="K36" s="13"/>
      <c r="L36" s="14"/>
      <c r="M36" s="97"/>
      <c r="N36" s="97"/>
      <c r="O36" s="97"/>
      <c r="Q36" s="20" t="str">
        <f>IFERROR(ROUND(AVERAGE(E36:N36)*2,0)/2,"")</f>
        <v/>
      </c>
      <c r="R36" s="13"/>
      <c r="S36" s="13"/>
      <c r="T36" s="14"/>
      <c r="U36" s="93" t="str">
        <f>IF(COUNT(Q36,Q38)&lt;&gt;2,"",ROUND(AVERAGE(Q36,Q38)*2,0)/2)</f>
        <v/>
      </c>
      <c r="V36" s="13"/>
      <c r="W36" s="90" t="s">
        <v>26</v>
      </c>
      <c r="X36" s="15"/>
      <c r="Y36" s="94"/>
      <c r="AA36" s="89" t="str">
        <f>IF(ISNUMBER(U36),IF(U36-4&lt;0,U36-4,0),"")</f>
        <v/>
      </c>
    </row>
    <row r="37" spans="1:27" ht="6" customHeight="1" x14ac:dyDescent="0.3">
      <c r="A37" s="91"/>
      <c r="B37" s="11"/>
      <c r="C37" s="12"/>
      <c r="D37" s="11"/>
      <c r="E37" s="13"/>
      <c r="F37" s="11"/>
      <c r="G37" s="13"/>
      <c r="H37" s="13"/>
      <c r="I37" s="13"/>
      <c r="J37" s="11"/>
      <c r="K37" s="13"/>
      <c r="L37" s="14"/>
      <c r="Q37" s="13"/>
      <c r="R37" s="13"/>
      <c r="S37" s="13"/>
      <c r="T37" s="14"/>
      <c r="U37" s="93"/>
      <c r="V37" s="13"/>
      <c r="W37" s="90"/>
      <c r="X37" s="15"/>
      <c r="Y37" s="94"/>
      <c r="AA37" s="89"/>
    </row>
    <row r="38" spans="1:27" ht="17.25" customHeight="1" x14ac:dyDescent="0.3">
      <c r="A38" s="91"/>
      <c r="B38" s="11"/>
      <c r="C38" s="95" t="s">
        <v>33</v>
      </c>
      <c r="D38" s="11"/>
      <c r="E38" s="13"/>
      <c r="F38" s="13"/>
      <c r="G38" s="13"/>
      <c r="H38" s="13"/>
      <c r="I38" s="19"/>
      <c r="J38" s="11"/>
      <c r="K38" s="19"/>
      <c r="L38" s="14"/>
      <c r="Q38" s="96" t="str">
        <f>IFERROR(ROUND(AVERAGE(E38:O40)*2,0)/2,"")</f>
        <v/>
      </c>
      <c r="R38" s="13"/>
      <c r="S38" s="13"/>
      <c r="T38" s="14"/>
      <c r="U38" s="93"/>
      <c r="V38" s="13"/>
      <c r="W38" s="90"/>
      <c r="X38" s="15"/>
      <c r="Y38" s="94"/>
      <c r="AA38" s="89"/>
    </row>
    <row r="39" spans="1:27" ht="6" customHeight="1" x14ac:dyDescent="0.3">
      <c r="A39" s="91"/>
      <c r="B39" s="11"/>
      <c r="C39" s="95"/>
      <c r="D39" s="11"/>
      <c r="E39" s="13"/>
      <c r="F39" s="11"/>
      <c r="G39" s="13"/>
      <c r="H39" s="13"/>
      <c r="I39" s="13"/>
      <c r="J39" s="11"/>
      <c r="K39" s="13"/>
      <c r="L39" s="14"/>
      <c r="Q39" s="96"/>
      <c r="R39" s="13"/>
      <c r="S39" s="13"/>
      <c r="T39" s="14"/>
      <c r="U39" s="93"/>
      <c r="V39" s="13"/>
      <c r="W39" s="90"/>
      <c r="X39" s="15"/>
      <c r="Y39" s="94"/>
      <c r="AA39" s="89"/>
    </row>
    <row r="40" spans="1:27" ht="17.25" customHeight="1" x14ac:dyDescent="0.3">
      <c r="A40" s="91"/>
      <c r="B40" s="11"/>
      <c r="C40" s="95"/>
      <c r="D40" s="11"/>
      <c r="E40" s="13"/>
      <c r="F40" s="13"/>
      <c r="G40" s="13"/>
      <c r="H40" s="13"/>
      <c r="I40" s="19"/>
      <c r="J40" s="11"/>
      <c r="K40" s="19"/>
      <c r="L40" s="14"/>
      <c r="Q40" s="96"/>
      <c r="R40" s="13"/>
      <c r="S40" s="13"/>
      <c r="T40" s="14"/>
      <c r="U40" s="93"/>
      <c r="V40" s="13"/>
      <c r="W40" s="90"/>
      <c r="X40" s="15"/>
      <c r="Y40" s="94"/>
      <c r="AA40" s="89"/>
    </row>
    <row r="41" spans="1:27" x14ac:dyDescent="0.3">
      <c r="L41" s="3"/>
      <c r="T41" s="3"/>
    </row>
    <row r="42" spans="1:27" ht="10" customHeight="1" x14ac:dyDescent="0.35">
      <c r="I42"/>
      <c r="J42"/>
      <c r="K42"/>
      <c r="L42" s="3"/>
      <c r="Q42" s="56"/>
      <c r="R42" s="56"/>
      <c r="S42" s="56"/>
      <c r="T42" s="57" t="s">
        <v>16</v>
      </c>
      <c r="U42" s="60" t="str">
        <f>IF(COUNT(U14:U40)&gt;=1,COUNTIF(U14:U40,"&lt;4"),"")</f>
        <v/>
      </c>
      <c r="V42" s="56"/>
    </row>
    <row r="43" spans="1:27" ht="5.25" customHeight="1" x14ac:dyDescent="0.3">
      <c r="L43" s="3"/>
      <c r="Q43" s="58"/>
      <c r="R43" s="58"/>
      <c r="S43" s="58"/>
      <c r="T43" s="58"/>
      <c r="U43" s="61"/>
      <c r="V43" s="58"/>
    </row>
    <row r="44" spans="1:27" ht="10" customHeight="1" x14ac:dyDescent="0.3">
      <c r="L44" s="3"/>
      <c r="Q44" s="56"/>
      <c r="R44" s="56"/>
      <c r="S44" s="59"/>
      <c r="T44" s="57" t="s">
        <v>23</v>
      </c>
      <c r="U44" s="62" t="str">
        <f>IF(SUM(U14:U40)&lt;&gt;0,IF(SUM(AA14:AA40)=0,0,SUM(AA14:AA40)*-1),"")</f>
        <v/>
      </c>
      <c r="V44" s="56"/>
    </row>
    <row r="45" spans="1:27" x14ac:dyDescent="0.3">
      <c r="L45" s="3"/>
      <c r="T45" s="3"/>
      <c r="Y45" s="4"/>
    </row>
    <row r="46" spans="1:27" x14ac:dyDescent="0.3">
      <c r="T46" s="3"/>
      <c r="W46" s="1"/>
      <c r="X46" s="3"/>
    </row>
    <row r="47" spans="1:27" x14ac:dyDescent="0.3">
      <c r="A47" s="37" t="s">
        <v>17</v>
      </c>
      <c r="B47" s="38"/>
      <c r="C47" s="38"/>
      <c r="D47" s="38"/>
      <c r="E47" s="38"/>
      <c r="F47" s="38"/>
      <c r="G47" s="38"/>
      <c r="H47" s="38"/>
      <c r="I47" s="38"/>
      <c r="J47" s="38"/>
      <c r="K47" s="38"/>
      <c r="L47" s="38"/>
      <c r="M47" s="38"/>
      <c r="N47" s="38"/>
      <c r="O47" s="38"/>
      <c r="P47" s="39"/>
      <c r="Q47" s="38"/>
      <c r="R47" s="38"/>
      <c r="S47" s="38"/>
      <c r="T47" s="39"/>
      <c r="U47" s="38"/>
      <c r="V47" s="38"/>
      <c r="W47" s="41"/>
      <c r="X47" s="38"/>
      <c r="Y47" s="40"/>
      <c r="Z47" s="11"/>
    </row>
    <row r="48" spans="1:27" x14ac:dyDescent="0.3">
      <c r="A48" s="36" t="s">
        <v>20</v>
      </c>
      <c r="B48" s="11"/>
      <c r="C48" s="92" t="s">
        <v>34</v>
      </c>
      <c r="D48" s="92"/>
      <c r="E48" s="92"/>
      <c r="F48" s="92"/>
      <c r="G48" s="92"/>
      <c r="H48" s="92"/>
      <c r="I48" s="92"/>
      <c r="J48" s="92"/>
      <c r="K48" s="92"/>
      <c r="L48" s="92"/>
      <c r="M48" s="92"/>
      <c r="N48" s="92"/>
      <c r="O48" s="92"/>
      <c r="P48" s="92"/>
      <c r="Q48" s="92"/>
      <c r="R48" s="92"/>
      <c r="S48" s="92"/>
      <c r="T48" s="92"/>
      <c r="U48" s="92"/>
      <c r="V48" s="92"/>
      <c r="W48" s="92"/>
      <c r="X48" s="92"/>
      <c r="Y48" s="92"/>
      <c r="Z48" s="11"/>
    </row>
    <row r="49" spans="1:27" ht="14.25" customHeight="1" x14ac:dyDescent="0.3">
      <c r="A49" s="36" t="s">
        <v>20</v>
      </c>
      <c r="B49" s="11"/>
      <c r="C49" s="92" t="s">
        <v>42</v>
      </c>
      <c r="D49" s="92"/>
      <c r="E49" s="92"/>
      <c r="F49" s="92"/>
      <c r="G49" s="92"/>
      <c r="H49" s="92"/>
      <c r="I49" s="92"/>
      <c r="J49" s="92"/>
      <c r="K49" s="92"/>
      <c r="L49" s="92"/>
      <c r="M49" s="92"/>
      <c r="N49" s="92"/>
      <c r="O49" s="92"/>
      <c r="P49" s="92"/>
      <c r="Q49" s="92"/>
      <c r="R49" s="92"/>
      <c r="S49" s="92"/>
      <c r="T49" s="92"/>
      <c r="U49" s="92"/>
      <c r="V49" s="92"/>
      <c r="W49" s="92"/>
      <c r="X49" s="92"/>
      <c r="Y49" s="92"/>
      <c r="Z49" s="11"/>
    </row>
    <row r="50" spans="1:27" x14ac:dyDescent="0.3">
      <c r="A50" s="36" t="s">
        <v>20</v>
      </c>
      <c r="B50" s="11"/>
      <c r="C50" s="92" t="s">
        <v>43</v>
      </c>
      <c r="D50" s="92"/>
      <c r="E50" s="92"/>
      <c r="F50" s="92"/>
      <c r="G50" s="92"/>
      <c r="H50" s="92"/>
      <c r="I50" s="92"/>
      <c r="J50" s="92"/>
      <c r="K50" s="92"/>
      <c r="L50" s="92"/>
      <c r="M50" s="92"/>
      <c r="N50" s="92"/>
      <c r="O50" s="92"/>
      <c r="P50" s="92"/>
      <c r="Q50" s="92"/>
      <c r="R50" s="92"/>
      <c r="S50" s="92"/>
      <c r="T50" s="92"/>
      <c r="U50" s="92"/>
      <c r="V50" s="92"/>
      <c r="W50" s="92"/>
      <c r="X50" s="92"/>
      <c r="Y50" s="92"/>
      <c r="Z50" s="11"/>
    </row>
    <row r="51" spans="1:27" x14ac:dyDescent="0.3">
      <c r="A51" s="11"/>
      <c r="B51" s="11"/>
      <c r="C51" s="42"/>
      <c r="D51" s="42"/>
      <c r="E51" s="42"/>
      <c r="F51" s="42"/>
      <c r="G51" s="42"/>
      <c r="H51" s="42"/>
      <c r="I51" s="42"/>
      <c r="J51" s="42"/>
      <c r="K51" s="42"/>
      <c r="L51" s="42"/>
      <c r="M51" s="42"/>
      <c r="N51" s="42"/>
      <c r="O51" s="42"/>
      <c r="P51" s="24"/>
      <c r="Q51" s="42"/>
      <c r="R51" s="42"/>
      <c r="S51" s="42"/>
      <c r="T51" s="24"/>
      <c r="U51" s="42"/>
      <c r="V51" s="42"/>
      <c r="W51" s="44"/>
      <c r="X51" s="42"/>
      <c r="Y51" s="43"/>
      <c r="Z51" s="11"/>
    </row>
    <row r="52" spans="1:27" x14ac:dyDescent="0.3">
      <c r="A52" s="11"/>
      <c r="B52" s="11"/>
      <c r="C52" s="42"/>
      <c r="D52" s="42"/>
      <c r="E52" s="42"/>
      <c r="F52" s="42"/>
      <c r="G52" s="42"/>
      <c r="H52" s="42"/>
      <c r="I52" s="42"/>
      <c r="J52" s="42"/>
      <c r="K52" s="42"/>
      <c r="L52" s="42"/>
      <c r="M52" s="42"/>
      <c r="N52" s="42"/>
      <c r="O52" s="42"/>
      <c r="P52" s="24"/>
      <c r="Q52" s="42"/>
      <c r="R52" s="42"/>
      <c r="S52" s="42"/>
      <c r="T52" s="24"/>
      <c r="U52" s="42"/>
      <c r="V52" s="42"/>
      <c r="W52" s="44"/>
      <c r="X52" s="42"/>
      <c r="Y52" s="43"/>
      <c r="Z52" s="11"/>
    </row>
    <row r="53" spans="1:27" x14ac:dyDescent="0.3">
      <c r="A53" s="37" t="s">
        <v>18</v>
      </c>
      <c r="B53" s="38"/>
      <c r="C53" s="45"/>
      <c r="D53" s="45"/>
      <c r="E53" s="45"/>
      <c r="F53" s="45"/>
      <c r="G53" s="45"/>
      <c r="H53" s="45"/>
      <c r="I53" s="45"/>
      <c r="J53" s="45"/>
      <c r="K53" s="45"/>
      <c r="L53" s="45"/>
      <c r="M53" s="45"/>
      <c r="N53" s="45"/>
      <c r="O53" s="45"/>
      <c r="P53" s="39"/>
      <c r="Q53" s="45"/>
      <c r="R53" s="45"/>
      <c r="S53" s="45"/>
      <c r="T53" s="39"/>
      <c r="U53" s="45"/>
      <c r="V53" s="45"/>
      <c r="W53" s="47"/>
      <c r="X53" s="45"/>
      <c r="Y53" s="46"/>
      <c r="Z53" s="11"/>
    </row>
    <row r="54" spans="1:27" x14ac:dyDescent="0.3">
      <c r="A54" s="36" t="s">
        <v>20</v>
      </c>
      <c r="B54" s="11"/>
      <c r="C54" s="92" t="s">
        <v>47</v>
      </c>
      <c r="D54" s="92"/>
      <c r="E54" s="92"/>
      <c r="F54" s="92"/>
      <c r="G54" s="92"/>
      <c r="H54" s="92"/>
      <c r="I54" s="92"/>
      <c r="J54" s="92"/>
      <c r="K54" s="92"/>
      <c r="L54" s="92"/>
      <c r="M54" s="92"/>
      <c r="N54" s="92"/>
      <c r="O54" s="92"/>
      <c r="P54" s="92"/>
      <c r="Q54" s="92"/>
      <c r="R54" s="92"/>
      <c r="S54" s="92"/>
      <c r="T54" s="92"/>
      <c r="U54" s="92"/>
      <c r="V54" s="92"/>
      <c r="W54" s="92"/>
      <c r="X54" s="92"/>
      <c r="Y54" s="92"/>
      <c r="Z54" s="11"/>
    </row>
    <row r="55" spans="1:27" x14ac:dyDescent="0.3">
      <c r="A55" s="36"/>
      <c r="B55" s="11"/>
      <c r="C55" s="92" t="s">
        <v>48</v>
      </c>
      <c r="D55" s="92"/>
      <c r="E55" s="92"/>
      <c r="F55" s="92"/>
      <c r="G55" s="92"/>
      <c r="H55" s="92"/>
      <c r="I55" s="92"/>
      <c r="J55" s="92"/>
      <c r="K55" s="92"/>
      <c r="L55" s="92"/>
      <c r="M55" s="92"/>
      <c r="N55" s="92"/>
      <c r="O55" s="92"/>
      <c r="P55" s="92"/>
      <c r="Q55" s="92"/>
      <c r="R55" s="92"/>
      <c r="S55" s="92"/>
      <c r="T55" s="92"/>
      <c r="U55" s="92"/>
      <c r="V55" s="92"/>
      <c r="W55" s="92"/>
      <c r="X55" s="92"/>
      <c r="Y55" s="92"/>
    </row>
    <row r="56" spans="1:27" x14ac:dyDescent="0.3">
      <c r="A56" s="11"/>
      <c r="B56" s="11"/>
      <c r="C56" s="11"/>
      <c r="D56" s="11"/>
      <c r="E56" s="11"/>
      <c r="F56" s="11"/>
      <c r="G56" s="11"/>
      <c r="H56" s="11"/>
      <c r="I56" s="11"/>
      <c r="J56" s="11"/>
      <c r="K56" s="11"/>
      <c r="L56" s="11"/>
      <c r="M56" s="11"/>
      <c r="N56" s="11"/>
      <c r="O56" s="11"/>
      <c r="P56" s="24"/>
      <c r="Q56" s="11"/>
      <c r="R56" s="11"/>
      <c r="S56" s="11"/>
      <c r="T56" s="24"/>
      <c r="U56" s="11"/>
      <c r="V56" s="11"/>
      <c r="W56" s="26"/>
      <c r="X56" s="11"/>
      <c r="Y56" s="25"/>
      <c r="Z56" s="11"/>
    </row>
    <row r="57" spans="1:27" x14ac:dyDescent="0.3">
      <c r="A57" s="11"/>
      <c r="B57" s="11"/>
      <c r="C57" s="11"/>
      <c r="D57" s="11"/>
      <c r="E57" s="11"/>
      <c r="F57" s="11"/>
      <c r="G57" s="11"/>
      <c r="H57" s="11"/>
      <c r="I57" s="11"/>
      <c r="J57" s="11"/>
      <c r="K57" s="11"/>
      <c r="L57" s="11"/>
      <c r="M57" s="11"/>
      <c r="N57" s="11"/>
      <c r="O57" s="11"/>
      <c r="P57" s="24"/>
      <c r="Q57" s="11"/>
      <c r="R57" s="11"/>
      <c r="S57" s="11"/>
      <c r="T57" s="24"/>
      <c r="U57" s="11"/>
      <c r="V57" s="11"/>
      <c r="W57" s="26"/>
      <c r="X57" s="11"/>
      <c r="Y57" s="25"/>
      <c r="Z57" s="11"/>
    </row>
    <row r="58" spans="1:27" s="29" customFormat="1" x14ac:dyDescent="0.35">
      <c r="A58" s="27" t="s">
        <v>50</v>
      </c>
      <c r="B58" s="27"/>
      <c r="C58" s="27"/>
      <c r="D58" s="27"/>
      <c r="E58" s="27"/>
      <c r="F58" s="27"/>
      <c r="G58" s="27"/>
      <c r="H58" s="27"/>
      <c r="I58" s="27"/>
      <c r="J58" s="27"/>
      <c r="K58" s="27"/>
      <c r="L58" s="27"/>
      <c r="M58" s="27"/>
      <c r="N58" s="27"/>
      <c r="O58" s="27"/>
      <c r="P58" s="27"/>
      <c r="Q58" s="27"/>
      <c r="R58" s="27"/>
      <c r="S58" s="27"/>
      <c r="T58" s="27"/>
      <c r="U58" s="27"/>
      <c r="V58" s="27"/>
      <c r="W58" s="48"/>
      <c r="X58" s="27"/>
      <c r="Y58" s="27"/>
      <c r="Z58" s="28"/>
      <c r="AA58" s="52"/>
    </row>
    <row r="59" spans="1:27" ht="63.75" customHeight="1" x14ac:dyDescent="0.3">
      <c r="B59" s="11"/>
      <c r="C59" s="11"/>
      <c r="D59" s="11"/>
      <c r="E59" s="11"/>
      <c r="F59" s="11"/>
      <c r="G59" s="11"/>
      <c r="H59" s="11"/>
      <c r="I59" s="11"/>
      <c r="J59" s="11"/>
      <c r="K59" s="11"/>
      <c r="L59" s="11"/>
      <c r="M59" s="11"/>
      <c r="N59" s="11"/>
      <c r="O59" s="11"/>
      <c r="P59" s="11"/>
      <c r="Q59" s="11"/>
      <c r="R59" s="11"/>
      <c r="S59" s="11"/>
      <c r="T59" s="11"/>
      <c r="U59" s="11"/>
      <c r="V59" s="11"/>
      <c r="W59" s="26"/>
      <c r="X59" s="11"/>
      <c r="Y59" s="11"/>
      <c r="Z59" s="11"/>
    </row>
    <row r="60" spans="1:27" ht="42.75" customHeight="1" x14ac:dyDescent="0.3">
      <c r="B60" s="11"/>
      <c r="C60" s="11"/>
      <c r="D60" s="11"/>
      <c r="E60" s="11"/>
      <c r="F60" s="11"/>
      <c r="G60" s="11"/>
      <c r="H60" s="11"/>
      <c r="I60" s="11"/>
      <c r="J60" s="11"/>
      <c r="K60" s="11"/>
      <c r="L60" s="11"/>
      <c r="M60" s="11"/>
      <c r="N60" s="11"/>
      <c r="O60" s="11"/>
      <c r="P60" s="11"/>
      <c r="Q60" s="11"/>
      <c r="R60" s="11"/>
      <c r="S60" s="11"/>
      <c r="T60" s="11"/>
      <c r="U60" s="11"/>
      <c r="V60" s="11"/>
      <c r="W60" s="26"/>
      <c r="X60" s="11"/>
      <c r="Y60" s="11"/>
      <c r="Z60" s="11"/>
    </row>
    <row r="61" spans="1:27" ht="23.25" customHeight="1" x14ac:dyDescent="0.3">
      <c r="A61" s="11"/>
      <c r="B61" s="11"/>
      <c r="C61" s="11"/>
      <c r="D61" s="11"/>
      <c r="E61" s="11"/>
      <c r="F61" s="11"/>
      <c r="G61" s="11"/>
      <c r="H61" s="11"/>
      <c r="I61" s="11"/>
      <c r="J61" s="11"/>
      <c r="K61" s="11"/>
      <c r="L61" s="11"/>
      <c r="M61" s="11"/>
      <c r="N61" s="11"/>
      <c r="O61" s="11"/>
      <c r="P61" s="11"/>
      <c r="Q61" s="11"/>
      <c r="R61" s="11"/>
      <c r="S61" s="11"/>
      <c r="T61" s="11"/>
      <c r="U61" s="11"/>
      <c r="V61" s="11"/>
      <c r="W61" s="26"/>
      <c r="X61" s="11"/>
      <c r="Y61" s="11"/>
      <c r="Z61" s="11"/>
    </row>
    <row r="62" spans="1:27" x14ac:dyDescent="0.3">
      <c r="A62" s="11"/>
      <c r="B62" s="11"/>
      <c r="C62" s="11"/>
      <c r="D62" s="11"/>
      <c r="E62" s="11"/>
      <c r="F62" s="11"/>
      <c r="G62" s="11"/>
      <c r="H62" s="11"/>
      <c r="I62" s="11"/>
      <c r="J62" s="11"/>
      <c r="K62" s="11"/>
      <c r="L62" s="11"/>
      <c r="M62" s="11"/>
      <c r="N62" s="11"/>
      <c r="O62" s="11"/>
      <c r="P62" s="11"/>
      <c r="Q62" s="11"/>
      <c r="R62" s="11"/>
      <c r="S62" s="11"/>
      <c r="T62" s="11"/>
      <c r="U62" s="11"/>
      <c r="V62" s="11"/>
      <c r="W62" s="26"/>
      <c r="X62" s="11"/>
      <c r="Y62" s="11"/>
      <c r="Z62" s="11"/>
    </row>
  </sheetData>
  <sheetProtection algorithmName="SHA-512" hashValue="lHsdOrKSZTVwC077QJHXh/VU7VR4qPs9c44SwY4c8OMYzaWvD69dUeUjbnhc7v89TtnXMkQbpBHx0zTjauvltA==" saltValue="nWbSwM3/T1OZGROXUAZq/g==" spinCount="100000" sheet="1" selectLockedCells="1"/>
  <mergeCells count="16">
    <mergeCell ref="C55:Y55"/>
    <mergeCell ref="U36:U40"/>
    <mergeCell ref="Y14:Y40"/>
    <mergeCell ref="C38:C40"/>
    <mergeCell ref="Q38:Q40"/>
    <mergeCell ref="M36:O36"/>
    <mergeCell ref="A14:A40"/>
    <mergeCell ref="C48:Y48"/>
    <mergeCell ref="C50:Y50"/>
    <mergeCell ref="C49:Y49"/>
    <mergeCell ref="C54:Y54"/>
    <mergeCell ref="E6:G6"/>
    <mergeCell ref="M6:O6"/>
    <mergeCell ref="I6:K6"/>
    <mergeCell ref="AA36:AA40"/>
    <mergeCell ref="W36:W40"/>
  </mergeCells>
  <conditionalFormatting sqref="E11">
    <cfRule type="containsText" dxfId="26" priority="14" operator="containsText" text="prov">
      <formula>NOT(ISERROR(SEARCH("prov",E11)))</formula>
    </cfRule>
    <cfRule type="containsText" dxfId="25" priority="15" operator="containsText" text="def">
      <formula>NOT(ISERROR(SEARCH("def",E11)))</formula>
    </cfRule>
  </conditionalFormatting>
  <conditionalFormatting sqref="E14:L31">
    <cfRule type="cellIs" dxfId="24" priority="44" operator="between">
      <formula>0.1</formula>
      <formula>3.99999999</formula>
    </cfRule>
  </conditionalFormatting>
  <conditionalFormatting sqref="E34:L40">
    <cfRule type="cellIs" dxfId="23" priority="17" operator="between">
      <formula>0.1</formula>
      <formula>3.99999999</formula>
    </cfRule>
  </conditionalFormatting>
  <conditionalFormatting sqref="E32:O32">
    <cfRule type="cellIs" dxfId="22" priority="34" operator="between">
      <formula>0.1</formula>
      <formula>3.99999999</formula>
    </cfRule>
  </conditionalFormatting>
  <conditionalFormatting sqref="E33:Y33">
    <cfRule type="cellIs" dxfId="21" priority="33" operator="between">
      <formula>0.1</formula>
      <formula>3.99999999</formula>
    </cfRule>
  </conditionalFormatting>
  <conditionalFormatting sqref="G11">
    <cfRule type="containsText" dxfId="20" priority="12" operator="containsText" text="prov">
      <formula>NOT(ISERROR(SEARCH("prov",G11)))</formula>
    </cfRule>
    <cfRule type="containsText" dxfId="19" priority="13" operator="containsText" text="def">
      <formula>NOT(ISERROR(SEARCH("def",G11)))</formula>
    </cfRule>
  </conditionalFormatting>
  <conditionalFormatting sqref="I11">
    <cfRule type="containsText" dxfId="18" priority="10" operator="containsText" text="prov">
      <formula>NOT(ISERROR(SEARCH("prov",I11)))</formula>
    </cfRule>
    <cfRule type="containsText" dxfId="17" priority="11" operator="containsText" text="def">
      <formula>NOT(ISERROR(SEARCH("def",I11)))</formula>
    </cfRule>
  </conditionalFormatting>
  <conditionalFormatting sqref="K11">
    <cfRule type="containsText" dxfId="16" priority="6" operator="containsText" text="prov">
      <formula>NOT(ISERROR(SEARCH("prov",K11)))</formula>
    </cfRule>
    <cfRule type="containsText" dxfId="15" priority="7" operator="containsText" text="def">
      <formula>NOT(ISERROR(SEARCH("def",K11)))</formula>
    </cfRule>
  </conditionalFormatting>
  <conditionalFormatting sqref="M11">
    <cfRule type="containsText" dxfId="14" priority="4" operator="containsText" text="prov">
      <formula>NOT(ISERROR(SEARCH("prov",M11)))</formula>
    </cfRule>
    <cfRule type="containsText" dxfId="13" priority="5" operator="containsText" text="def">
      <formula>NOT(ISERROR(SEARCH("def",M11)))</formula>
    </cfRule>
  </conditionalFormatting>
  <conditionalFormatting sqref="M36">
    <cfRule type="cellIs" dxfId="12" priority="1" operator="between">
      <formula>0.1</formula>
      <formula>3.99999999</formula>
    </cfRule>
  </conditionalFormatting>
  <conditionalFormatting sqref="M14:O14">
    <cfRule type="cellIs" dxfId="11" priority="31" operator="between">
      <formula>0.1</formula>
      <formula>3.99999999</formula>
    </cfRule>
  </conditionalFormatting>
  <conditionalFormatting sqref="M16:O16">
    <cfRule type="cellIs" dxfId="10" priority="29" operator="between">
      <formula>0.1</formula>
      <formula>3.99999999</formula>
    </cfRule>
  </conditionalFormatting>
  <conditionalFormatting sqref="M18:O18">
    <cfRule type="cellIs" dxfId="9" priority="27" operator="between">
      <formula>0.1</formula>
      <formula>3.99999999</formula>
    </cfRule>
  </conditionalFormatting>
  <conditionalFormatting sqref="M24:O24">
    <cfRule type="cellIs" dxfId="8" priority="25" operator="between">
      <formula>0.1</formula>
      <formula>3.99999999</formula>
    </cfRule>
  </conditionalFormatting>
  <conditionalFormatting sqref="M26:O26">
    <cfRule type="cellIs" dxfId="7" priority="23" operator="between">
      <formula>0.1</formula>
      <formula>3.99999999</formula>
    </cfRule>
  </conditionalFormatting>
  <conditionalFormatting sqref="M30:O30">
    <cfRule type="cellIs" dxfId="6" priority="70" operator="between">
      <formula>0.1</formula>
      <formula>3.99999999</formula>
    </cfRule>
  </conditionalFormatting>
  <conditionalFormatting sqref="Q37:T38">
    <cfRule type="cellIs" dxfId="5" priority="47" operator="between">
      <formula>0.1</formula>
      <formula>3.99999999</formula>
    </cfRule>
  </conditionalFormatting>
  <conditionalFormatting sqref="Q14:U32">
    <cfRule type="cellIs" dxfId="4" priority="18" operator="between">
      <formula>0.1</formula>
      <formula>3.99999999</formula>
    </cfRule>
  </conditionalFormatting>
  <conditionalFormatting sqref="Q34:U36">
    <cfRule type="cellIs" dxfId="3" priority="16" operator="between">
      <formula>0.1</formula>
      <formula>3.99999999</formula>
    </cfRule>
  </conditionalFormatting>
  <conditionalFormatting sqref="R39:T40">
    <cfRule type="cellIs" dxfId="2" priority="101" operator="between">
      <formula>0.1</formula>
      <formula>3.99999999</formula>
    </cfRule>
  </conditionalFormatting>
  <conditionalFormatting sqref="U42 U44">
    <cfRule type="cellIs" dxfId="1" priority="95" operator="lessThanOrEqual">
      <formula>2</formula>
    </cfRule>
  </conditionalFormatting>
  <conditionalFormatting sqref="Y14">
    <cfRule type="cellIs" dxfId="0" priority="94" operator="between">
      <formula>0.1</formula>
      <formula>3.99999999</formula>
    </cfRule>
  </conditionalFormatting>
  <dataValidations count="1">
    <dataValidation type="list" allowBlank="1" showInputMessage="1" showErrorMessage="1" errorTitle="Noteneingabe" error="Bitte geben Sie halbe oder ganze Noten zwischen 1 und 6 ein (halbe Noten mit Punkt)." sqref="K40 M36 S14 S16 S18 S24 S26 O30 I38 O26 M26 K26 I26 G26 E26 O24 M24 K24 I24 G24 E24 O18 M18 K18 I18 G18 E18 O16 M16 K16 I16 G16 E16 O14 M14 K14 I14 G14 E14 E32 I40 G32 K38 M30 K30 I30 S20 K20 I20 G20 E20" xr:uid="{00000000-0002-0000-0000-000000000000}">
      <formula1>$AC$1:$AM$1</formula1>
    </dataValidation>
  </dataValidations>
  <printOptions horizontalCentered="1" verticalCentered="1"/>
  <pageMargins left="0.39370078740157483" right="0.39370078740157483" top="0.39370078740157483" bottom="0.39370078740157483" header="0.31496062992125984" footer="0.31496062992125984"/>
  <pageSetup paperSize="9" scale="6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EF7D99164F94347BFB6196A002CD2EF" ma:contentTypeVersion="18" ma:contentTypeDescription="Ein neues Dokument erstellen." ma:contentTypeScope="" ma:versionID="3851d47a67cbc16577b97803b77393a6">
  <xsd:schema xmlns:xsd="http://www.w3.org/2001/XMLSchema" xmlns:xs="http://www.w3.org/2001/XMLSchema" xmlns:p="http://schemas.microsoft.com/office/2006/metadata/properties" xmlns:ns2="1e9619a9-5b40-42ec-9588-65d733b4f22d" xmlns:ns3="e86334ad-abfe-4531-8f33-cc977fa327d5" targetNamespace="http://schemas.microsoft.com/office/2006/metadata/properties" ma:root="true" ma:fieldsID="309fe0db3842a66f2c2d916473eee863" ns2:_="" ns3:_="">
    <xsd:import namespace="1e9619a9-5b40-42ec-9588-65d733b4f22d"/>
    <xsd:import namespace="e86334ad-abfe-4531-8f33-cc977fa327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9619a9-5b40-42ec-9588-65d733b4f2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ffc26fc0-a4d0-41e0-af00-8cefce3aa15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6334ad-abfe-4531-8f33-cc977fa327d5"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3f106db7-20e5-4a31-b2a8-eb1a1d5bfdaf}" ma:internalName="TaxCatchAll" ma:showField="CatchAllData" ma:web="e86334ad-abfe-4531-8f33-cc977fa327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D7E45F-CFC5-471F-973C-7BA217CDD0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9619a9-5b40-42ec-9588-65d733b4f22d"/>
    <ds:schemaRef ds:uri="e86334ad-abfe-4531-8f33-cc977fa327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4292D4-1C11-440D-A319-E20EF120F5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BM1 W&amp;D_W</vt:lpstr>
      <vt:lpstr>'BM1 W&amp;D_W'!Druckbereich</vt:lpstr>
      <vt:lpstr>'BM1 W&amp;D_W'!Drucktitel</vt:lpstr>
    </vt:vector>
  </TitlesOfParts>
  <Company>the BEE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bbzdue</dc:creator>
  <cp:lastModifiedBy>Philipp Sauter</cp:lastModifiedBy>
  <cp:lastPrinted>2024-05-05T04:46:02Z</cp:lastPrinted>
  <dcterms:created xsi:type="dcterms:W3CDTF">2009-12-10T13:31:05Z</dcterms:created>
  <dcterms:modified xsi:type="dcterms:W3CDTF">2024-05-27T10:47:42Z</dcterms:modified>
</cp:coreProperties>
</file>